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2"/>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<sst xmlns="http://schemas.openxmlformats.org/spreadsheetml/2006/main" count="332" uniqueCount="258">
  <si>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</si>
  <si>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</si>
  <si>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</si>
  <si>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</si>
  <si>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</si>
  <si>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</si>
  <si>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</si>
  <si>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</si>
  <si>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</si>
  <si>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</si>
  <si>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</si>
  <si>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</si>
  <si>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</si>
  <si>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</si>
  <si>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</si>
  <si>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</si>
  <si>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</si>
  <si>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</si>
  <si>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</si>
  <si>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</si>
  <si>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</si>
  <si>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</si>
  <si>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</si>
  <si>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</si>
  <si>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</si>
  <si>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</si>
  <si>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</si>
  <si>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</si>
  <si>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</si>
  <si>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</si>
  <si>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</si>
  <si>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</si>
  <si>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</si>
  <si>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</si>
  <si>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</si>
  <si>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</si>
  <si>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</si>
  <si>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</si>
  <si>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</si>
  <si>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</si>
  <si>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</si>
  <si>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</si>
  <si>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</si>
  <si>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</si>
  <si>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</si>
  <si>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</si>
  <si>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</si>
  <si>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</si>
  <si>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</si>
  <si>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</si>
  <si>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</si>
  <si>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</si>
  <si>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</si>
  <si>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</si>
  <si>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</si>
  <si>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</si>
  <si>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</si>
  <si>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</si>
  <si>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</si>
  <si>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</si>
  <si>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</si>
  <si>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</si>
  <si>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</si>
  <si>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</si>
  <si>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</si>
  <si>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</si>
  <si>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</si>
  <si>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</si>
  <si>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</si>
  <si>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</si>
  <si>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</si>
  <si>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</si>
  <si>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</si>
  <si>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</si>
  <si>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</si>
  <si>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</si>
  <si>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</si>
  <si>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</si>
  <si>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</si>
  <si>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</si>
  <si>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</si>
  <si>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</si>
  <si>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</si>
  <si>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</si>
  <si>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</si>
  <si>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</si>
  <si>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</si>
  <si>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</si>
  <si>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</si>
  <si>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</si>
  <si>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</si>
  <si>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</si>
  <si>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</si>
  <si>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</si>
  <si>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</si>
  <si>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</si>
  <si>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</si>
  <si>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</si>
  <si>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</si>
  <si>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</si>
  <si>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</si>
  <si>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</si>
  <si>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</si>
  <si>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</si>
  <si>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</si>
  <si>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</si>
  <si>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</si>
  <si>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</si>
  <si>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</si>
  <si>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</si>
  <si>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</si>
  <si>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</si>
  <si>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</si>
  <si>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</si>
  <si>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</si>
  <si>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</si>
  <si>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</si>
  <si>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</si>
  <si>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</si>
  <si>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</si>
  <si>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</si>
  <si>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</si>
  <si>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</si>
  <si>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</si>
  <si>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</si>
  <si>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</si>
  <si>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</si>
  <si>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</si>
  <si>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</si>
  <si>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</si>
  <si>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</si>
  <si>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</si>
  <si>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</si>
  <si>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</si>
  <si>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</si>
  <si>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Treasury</t>
  </si>
  <si>
    <t>Shares</t>
  </si>
  <si>
    <t>Dilutive EPS (sen)</t>
  </si>
  <si>
    <t>-Weighted average number of shares arising from options exercised during the period</t>
  </si>
  <si>
    <t xml:space="preserve">Revaluation </t>
  </si>
  <si>
    <t>Surplus</t>
  </si>
  <si>
    <t xml:space="preserve"> &lt;-------- Non-distributable -------&gt;</t>
  </si>
  <si>
    <t>Fixed deposits placed with licensed financial institutions</t>
  </si>
  <si>
    <t>Related Company</t>
  </si>
  <si>
    <t>Weighted average number of ordinary  shares in issue ('000)</t>
  </si>
  <si>
    <t>Adjusted weighted average number of ordinary  shares in issue ('000)</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</si>
  <si>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</si>
  <si>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</si>
  <si>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</si>
  <si>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</si>
  <si>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</si>
  <si>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</si>
  <si>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</si>
  <si>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</si>
  <si>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</si>
  <si>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</si>
  <si>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</si>
  <si>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</si>
  <si>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</si>
  <si>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</si>
  <si>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</si>
  <si>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</si>
  <si>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</si>
  <si>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</si>
  <si>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</si>
  <si>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</si>
  <si>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</si>
  <si>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</si>
  <si>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</si>
  <si>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</si>
  <si>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</si>
  <si>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</si>
  <si>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</si>
  <si>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</si>
  <si>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</si>
  <si>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 xml:space="preserve"> attached to the interim financial statements.)</t>
  </si>
  <si>
    <t>Changes in accounting policies</t>
  </si>
  <si>
    <t>Unusual items due to their nature, size or incidence</t>
  </si>
  <si>
    <t>Post Balance Sheet Events</t>
  </si>
  <si>
    <t>Unquoted Investments and Properties</t>
  </si>
  <si>
    <t>Quoted Investments</t>
  </si>
  <si>
    <t>B14</t>
  </si>
  <si>
    <t>Authorisation for issue</t>
  </si>
  <si>
    <t>The Group does not have any off balance sheet financial instruments as at the date of issue of this quarterly report.</t>
  </si>
  <si>
    <t>Non-current Asset Held for Sale</t>
  </si>
  <si>
    <t>Net profit for the period</t>
  </si>
  <si>
    <t xml:space="preserve">   Total recognised income for the period</t>
  </si>
  <si>
    <t>The business operations of the Group are not materially affected by any seasonal or cyclical factors.</t>
  </si>
  <si>
    <t>Negative Goodwill</t>
  </si>
  <si>
    <t xml:space="preserve">ADDITIONAL INFORMATION REQUIRED BY BURSA SECURITIES LISTING REQUIREMENTS </t>
  </si>
  <si>
    <t>Total recognised income for the period</t>
  </si>
  <si>
    <t>Dividend paid</t>
  </si>
  <si>
    <t xml:space="preserve">Net cash (used in) / generated from financing activities </t>
  </si>
  <si>
    <t>Net (decrease) / increase in cash and cash equivalents</t>
  </si>
  <si>
    <t>Profit from operations</t>
  </si>
  <si>
    <t>Treasury Shares</t>
  </si>
  <si>
    <t>Current tax assets</t>
  </si>
  <si>
    <t>Investment Property</t>
  </si>
  <si>
    <t>Investment in an Associate</t>
  </si>
  <si>
    <t>c)</t>
  </si>
  <si>
    <t>There were no unusual items affecting assets, liabilities, equity, net income or cash flows during the current quarter.</t>
  </si>
  <si>
    <t>With CCM Chemicals Sdn Bhd, a company in which Chemical Company of Malaysia Berhad has a direct interest of 80.0%</t>
  </si>
  <si>
    <t>With CCM Marketing Sdn Bhd, a company in which Chemical Company of Malaysia Berhad has a direct interest of 100.0%</t>
  </si>
  <si>
    <t>With CCM Pharmaceuticals Sdn Bhd, a company in which Chemical Company of Malaysia Berhad has a direct interest of 100.0%</t>
  </si>
  <si>
    <r>
      <t xml:space="preserve">CCM DUOPHARMA  BIOTECH BERHAD </t>
    </r>
    <r>
      <rPr>
        <sz val="12"/>
        <rFont val="Arial Black"/>
        <family val="2"/>
      </rPr>
      <t>(524271-W)</t>
    </r>
  </si>
  <si>
    <r>
      <t xml:space="preserve">CCM DUOPHARMA BIOTECH BERHAD </t>
    </r>
    <r>
      <rPr>
        <sz val="12"/>
        <rFont val="Arial Black"/>
        <family val="2"/>
      </rPr>
      <t>(524271-W)</t>
    </r>
  </si>
  <si>
    <r>
      <t xml:space="preserve">CCM DUOPHARMA  BIOTECH BERHAD </t>
    </r>
    <r>
      <rPr>
        <sz val="10"/>
        <rFont val="Arial Black"/>
        <family val="2"/>
      </rPr>
      <t>(524271-W)</t>
    </r>
  </si>
  <si>
    <t>Secretaries</t>
  </si>
  <si>
    <t>Noor Azwah binti Samsudin</t>
  </si>
  <si>
    <t>Rosnah binti Mahat</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</si>
  <si>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</si>
  <si>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</si>
  <si>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</si>
  <si>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AS AT 31 MARCH 2008</t>
  </si>
  <si>
    <t>At 1 January 2008</t>
  </si>
  <si>
    <t xml:space="preserve"> 31 March 2008</t>
  </si>
  <si>
    <t>Cash and cash equivalents as at  31 March (I)</t>
  </si>
  <si>
    <t>Prospects for the Remainder of Current Financial Year</t>
  </si>
  <si>
    <t>The Board expects the Group to achieve satisfactory results for the remaining period of current year under normal business environment.</t>
  </si>
  <si>
    <r>
      <t xml:space="preserve">CCM DUOPHARMA BIOTECH BERHAD </t>
    </r>
    <r>
      <rPr>
        <b/>
        <sz val="10"/>
        <rFont val="Arial Black"/>
        <family val="2"/>
      </rPr>
      <t>(524271-W)</t>
    </r>
  </si>
  <si>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</si>
  <si>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Actual results may differ from those estimates.</t>
    </r>
  </si>
  <si>
    <t>The Group's effective tax rate is approximate to the statutory tax rate.</t>
  </si>
  <si>
    <t>Net assets per share (RM)</t>
  </si>
  <si>
    <t>FOR THE PERIOD ENDED 31 MARCH 2009</t>
  </si>
  <si>
    <t>31/3/2009</t>
  </si>
  <si>
    <t>31/12/2008</t>
  </si>
  <si>
    <t>Assets classified as held for sale</t>
  </si>
  <si>
    <t>(The Condensed Consolidated Balance Sheet should be read in conjunction with the Audited Financial Statements for the year ended 31 December 2008</t>
  </si>
  <si>
    <t>At 1 January 2009</t>
  </si>
  <si>
    <t>At 31 March 2009</t>
  </si>
  <si>
    <t>At 31 December 2008</t>
  </si>
  <si>
    <t>(The Condensed Consolidated Statement of Changes in Equity should be read in conjunction with the Audited Financial Statements for the year ended 31 December 2008 and the accompanying explanatory notes</t>
  </si>
  <si>
    <t>2008 interim dividend (16% (8.0 sen per share tax exempt)</t>
  </si>
  <si>
    <t xml:space="preserve"> 31 March 2009</t>
  </si>
  <si>
    <t>(The Condensed Consolidated Cash Flow Statement should be read in conjunction with the Audited Financial Statements for the year ended 31 December 2008</t>
  </si>
  <si>
    <t>Quarterly Report On Results For The Period Ended 31 March 2009</t>
  </si>
  <si>
    <t xml:space="preserve">There are no issuance, cancellations, repurchases, resale and repayments of debts and equity securities for the current quarter to date.
</t>
  </si>
  <si>
    <t>No dividend was paid during the current quarter. (2008:nil)</t>
  </si>
  <si>
    <t>Significant related parties transactions of the Group for the period ended 31 March 2009 are as follows:-</t>
  </si>
  <si>
    <t>Qtr 1 2009</t>
  </si>
  <si>
    <t>Qtr 4 2008</t>
  </si>
  <si>
    <t>(31/3/09)</t>
  </si>
  <si>
    <t>(31/12/08)</t>
  </si>
  <si>
    <t>31/3/09</t>
  </si>
  <si>
    <t>There are no material events after the period end up to 19 May 2009 (latest practicable date which is not earlier than 7 days from the date of issuance of this quarterly report) that have not been reflected in the financial statements for the financial period ended 31 March 2009.</t>
  </si>
  <si>
    <t>There is no segmental reporting as the Group's activities are principally in pharmaceutical industry; and its operations are carried out mainly in Malaysia.</t>
  </si>
  <si>
    <t>The Group recorded a revenue and profit before tax (PBT) of RM27.67 million and RM9.37 million respectively for current quarter ended 31 March 2009 as compared to RM27.47 million and RM 9.85 million for the corresponding quarter last year. The decrease in PBT is mainly attributable to increase in distribution and administration cost incurred by the Group.</t>
  </si>
  <si>
    <t>There was no material litigation up to 19 May 2009 (latest practicable date which is not earlier than 7 days from the date of issuance of this quarterly report).</t>
  </si>
  <si>
    <t xml:space="preserve">The Directors do not recommend any interim dividend for the current quarter ended 31 March 2009 (2008:Nil). </t>
  </si>
  <si>
    <t>26 May 2009</t>
  </si>
  <si>
    <t>1. (The Condensed Consolidated Income Statement should be read in conjunction with the Audited Financial Statements for the year ended 31 December 2008</t>
  </si>
  <si>
    <t>2. Certain comparative figures have been restated to conform with the current year's presentation.</t>
  </si>
  <si>
    <t>The significant accounting policies adopted by the Group in preparing the interim financial statement are consistent with those of the audited financial statements for the year ended 31 December 2008 except for the adoption of the new / revised FRSs that are effective for accounting period beginning on or after 1 January 2009 where applicable.</t>
  </si>
  <si>
    <t>-Purchase/sales of goods</t>
  </si>
  <si>
    <t>On 17 September 2008, the Group has entered into a Sale &amp; Purchase Agreement for the sale of two pieces of vacant land at a total
consideration of RM 8.13 million to a third party. The Group had received full settlement for the said sale on 19 January 2009.</t>
  </si>
  <si>
    <t>The interim financial statements were authorised for issue by the Board of Directors in accordance with a resolution of the directors on 26 May 2009</t>
  </si>
  <si>
    <t>The Group recorded a revenue and profit before tax (PBT) of RM27.67 million and RM9.37 million respectively for the current financial quarter as compared to RM29,48 million and RM 3.61 million respectively for the preceding financial quarter. The increase in PBT is mainly due to once-off stock write off incurred in the preceding financial quarter.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</si>
</sst>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29">
    <font>
      <sz val="10"/>
      <name val="Arial"/>
      <family val="0"/>
    </font>
    <font>
      <sz val="12"/>
      <name val="Arial Narrow"/>
      <family val="2"/>
    </font>
    <font>
      <sz val="9"/>
      <name val="Arial Narrow"/>
      <family val="2"/>
    </font>
    <font>
      <b/>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11"/>
      <name val="Arial Narrow"/>
      <family val="2"/>
    </font>
    <font>
      <u val="single"/>
      <sz val="10"/>
      <color indexed="12"/>
      <name val="Arial"/>
      <family val="0"/>
    </font>
    <font>
      <u val="single"/>
      <sz val="10"/>
      <color indexed="36"/>
      <name val="Arial"/>
      <family val="0"/>
    </font>
    <font>
      <sz val="12"/>
      <name val="Arial Black"/>
      <family val="2"/>
    </font>
    <font>
      <sz val="14"/>
      <name val="Arial Black"/>
      <family val="2"/>
    </font>
    <font>
      <b/>
      <sz val="10"/>
      <name val="Arial"/>
      <family val="2"/>
    </font>
    <font>
      <sz val="8"/>
      <name val="Arial"/>
      <family val="0"/>
    </font>
    <font>
      <sz val="10"/>
      <name val="Arial Black"/>
      <family val="2"/>
    </font>
    <font>
      <sz val="10"/>
      <name val="Arial Narrow"/>
      <family val="2"/>
    </font>
    <font>
      <u val="single"/>
      <sz val="12"/>
      <name val="Arial Narrow"/>
      <family val="2"/>
    </font>
    <font>
      <b/>
      <sz val="14"/>
      <name val="Arial Narrow"/>
      <family val="2"/>
    </font>
    <font>
      <b/>
      <u val="single"/>
      <sz val="12"/>
      <name val="Arial Narrow"/>
      <family val="2"/>
    </font>
    <font>
      <b/>
      <sz val="12"/>
      <name val="Arial Black"/>
      <family val="2"/>
    </font>
    <font>
      <b/>
      <sz val="10"/>
      <name val="Arial Black"/>
      <family val="2"/>
    </font>
    <font>
      <i/>
      <vertAlign val="subscript"/>
      <sz val="12"/>
      <name val="Arial Narrow"/>
      <family val="2"/>
    </font>
    <font>
      <vertAlign val="subscript"/>
      <sz val="12"/>
      <name val="Arial Narrow"/>
      <family val="2"/>
    </font>
    <font>
      <b/>
      <sz val="10"/>
      <name val="Arial Narrow"/>
      <family val="2"/>
    </font>
    <font>
      <u val="singleAccounting"/>
      <sz val="12"/>
      <name val="Arial Narrow"/>
      <family val="2"/>
    </font>
    <font>
      <b/>
      <sz val="9"/>
      <name val="Arial Narrow"/>
      <family val="2"/>
    </font>
    <font>
      <b/>
      <u val="single"/>
      <sz val="10"/>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1">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04">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quotePrefix="1">
      <alignment horizontal="left" vertical="center"/>
    </xf>
    <xf numFmtId="0" fontId="3" fillId="0" borderId="0" xfId="0" applyFont="1" applyBorder="1" applyAlignment="1">
      <alignment horizontal="left" vertical="center"/>
    </xf>
    <xf numFmtId="169" fontId="1" fillId="0" borderId="0" xfId="0" applyNumberFormat="1"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169" fontId="3" fillId="0" borderId="0" xfId="0" applyNumberFormat="1" applyFont="1" applyBorder="1" applyAlignment="1">
      <alignment vertical="center"/>
    </xf>
    <xf numFmtId="169" fontId="1" fillId="0" borderId="0" xfId="15" applyNumberFormat="1" applyFont="1" applyBorder="1" applyAlignment="1">
      <alignment vertical="center"/>
    </xf>
    <xf numFmtId="0" fontId="3" fillId="0" borderId="0" xfId="0" applyFont="1" applyBorder="1" applyAlignment="1">
      <alignment vertical="center"/>
    </xf>
    <xf numFmtId="178" fontId="3"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left" vertical="center"/>
    </xf>
    <xf numFmtId="169" fontId="6" fillId="0" borderId="0" xfId="0" applyNumberFormat="1" applyFont="1" applyBorder="1" applyAlignment="1">
      <alignment vertical="center"/>
    </xf>
    <xf numFmtId="0" fontId="8" fillId="0" borderId="0" xfId="22" applyFont="1" applyAlignment="1">
      <alignment vertical="center"/>
      <protection/>
    </xf>
    <xf numFmtId="0" fontId="8" fillId="0" borderId="1" xfId="22" applyFont="1" applyFill="1" applyBorder="1" applyAlignment="1">
      <alignment vertical="center"/>
      <protection/>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8" fillId="0" borderId="1" xfId="22" applyFont="1" applyBorder="1" applyAlignment="1">
      <alignment vertical="center"/>
      <protection/>
    </xf>
    <xf numFmtId="0" fontId="8" fillId="0" borderId="2" xfId="22" applyFont="1" applyBorder="1" applyAlignment="1">
      <alignment vertical="center"/>
      <protection/>
    </xf>
    <xf numFmtId="0" fontId="0" fillId="0" borderId="0" xfId="0" applyFont="1" applyFill="1" applyAlignment="1">
      <alignment/>
    </xf>
    <xf numFmtId="0" fontId="14" fillId="0" borderId="0" xfId="0" applyFont="1" applyAlignment="1">
      <alignment/>
    </xf>
    <xf numFmtId="0" fontId="3" fillId="0" borderId="0" xfId="0" applyFont="1" applyBorder="1" applyAlignment="1" quotePrefix="1">
      <alignment horizontal="left" vertical="center"/>
    </xf>
    <xf numFmtId="0" fontId="3" fillId="0" borderId="0" xfId="0" applyFont="1" applyAlignment="1">
      <alignment/>
    </xf>
    <xf numFmtId="0" fontId="1" fillId="0" borderId="0" xfId="0" applyFont="1" applyFill="1" applyBorder="1" applyAlignment="1">
      <alignment vertical="center"/>
    </xf>
    <xf numFmtId="0" fontId="0" fillId="0" borderId="0" xfId="0" applyFont="1" applyAlignment="1">
      <alignment/>
    </xf>
    <xf numFmtId="0" fontId="0" fillId="0" borderId="0" xfId="0" applyFont="1" applyAlignment="1">
      <alignment/>
    </xf>
    <xf numFmtId="0" fontId="3" fillId="2" borderId="0" xfId="0" applyFont="1" applyFill="1" applyAlignment="1">
      <alignment horizontal="center" vertical="top" wrapText="1"/>
    </xf>
    <xf numFmtId="0" fontId="3" fillId="0" borderId="0" xfId="0" applyFont="1" applyAlignment="1">
      <alignment horizontal="left" vertical="top" wrapText="1"/>
    </xf>
    <xf numFmtId="0" fontId="17" fillId="0" borderId="0" xfId="0" applyFont="1" applyAlignment="1">
      <alignment/>
    </xf>
    <xf numFmtId="0" fontId="1" fillId="0" borderId="0" xfId="0" applyFont="1" applyAlignment="1">
      <alignment horizontal="justify"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17" fillId="2" borderId="0" xfId="0" applyFont="1" applyFill="1" applyAlignment="1">
      <alignment/>
    </xf>
    <xf numFmtId="0" fontId="17" fillId="0" borderId="0" xfId="0" applyFont="1" applyFill="1" applyAlignment="1">
      <alignment/>
    </xf>
    <xf numFmtId="0" fontId="1" fillId="0" borderId="0" xfId="0" applyFont="1" applyAlignment="1">
      <alignment vertical="top" wrapText="1"/>
    </xf>
    <xf numFmtId="37" fontId="18" fillId="0" borderId="0" xfId="0" applyNumberFormat="1" applyFont="1" applyBorder="1" applyAlignment="1">
      <alignment vertical="top" wrapText="1"/>
    </xf>
    <xf numFmtId="169" fontId="1" fillId="0" borderId="0" xfId="0" applyNumberFormat="1" applyFont="1" applyAlignment="1">
      <alignment vertical="top" wrapText="1"/>
    </xf>
    <xf numFmtId="0" fontId="1" fillId="0" borderId="0" xfId="0" applyFont="1" applyFill="1" applyAlignment="1">
      <alignment horizontal="justify" vertical="top" wrapText="1"/>
    </xf>
    <xf numFmtId="0" fontId="17" fillId="0" borderId="0" xfId="0" applyFont="1" applyFill="1" applyAlignment="1">
      <alignment vertical="top" wrapText="1"/>
    </xf>
    <xf numFmtId="0" fontId="17" fillId="0" borderId="0" xfId="0" applyFont="1" applyAlignment="1">
      <alignment vertical="top" wrapText="1"/>
    </xf>
    <xf numFmtId="0" fontId="17"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178" fontId="19" fillId="3" borderId="0" xfId="15" applyNumberFormat="1" applyFont="1" applyFill="1" applyBorder="1" applyAlignment="1">
      <alignment vertical="center"/>
    </xf>
    <xf numFmtId="0" fontId="1" fillId="3" borderId="0" xfId="0" applyFont="1" applyFill="1" applyAlignment="1">
      <alignment horizontal="left" vertical="top" wrapText="1"/>
    </xf>
    <xf numFmtId="0" fontId="17" fillId="2" borderId="0" xfId="0" applyFont="1" applyFill="1" applyAlignment="1">
      <alignment horizontal="justify" vertical="top" wrapText="1"/>
    </xf>
    <xf numFmtId="0" fontId="1" fillId="0" borderId="0" xfId="0" applyFont="1" applyBorder="1" applyAlignment="1">
      <alignment horizontal="left" vertical="top" wrapText="1"/>
    </xf>
    <xf numFmtId="0" fontId="3" fillId="0" borderId="0" xfId="0" applyFont="1" applyAlignment="1">
      <alignment horizontal="center" vertical="top" wrapText="1"/>
    </xf>
    <xf numFmtId="0" fontId="17" fillId="0" borderId="0" xfId="0" applyFont="1" applyBorder="1" applyAlignment="1">
      <alignment horizontal="left"/>
    </xf>
    <xf numFmtId="0" fontId="1" fillId="2" borderId="0" xfId="0" applyFont="1" applyFill="1" applyAlignment="1">
      <alignment vertical="top" wrapText="1"/>
    </xf>
    <xf numFmtId="0" fontId="3" fillId="2" borderId="0" xfId="0" applyFont="1" applyFill="1" applyAlignment="1">
      <alignment vertical="top" wrapText="1"/>
    </xf>
    <xf numFmtId="178" fontId="17" fillId="0" borderId="0" xfId="15" applyNumberFormat="1" applyFont="1" applyAlignment="1">
      <alignment vertical="top" wrapText="1"/>
    </xf>
    <xf numFmtId="0" fontId="1" fillId="0" borderId="3" xfId="0" applyFont="1" applyBorder="1" applyAlignment="1" quotePrefix="1">
      <alignment horizontal="center" vertical="top" wrapText="1"/>
    </xf>
    <xf numFmtId="0" fontId="1" fillId="2" borderId="0" xfId="0" applyFont="1" applyFill="1" applyAlignment="1" quotePrefix="1">
      <alignment horizontal="center" vertical="top" wrapText="1"/>
    </xf>
    <xf numFmtId="0" fontId="1" fillId="0" borderId="1" xfId="0" applyFont="1" applyBorder="1" applyAlignment="1" quotePrefix="1">
      <alignment horizontal="center" vertical="top" wrapText="1"/>
    </xf>
    <xf numFmtId="0" fontId="1" fillId="0" borderId="2" xfId="0" applyFont="1" applyBorder="1" applyAlignment="1" quotePrefix="1">
      <alignment horizontal="center" vertical="top" wrapText="1"/>
    </xf>
    <xf numFmtId="0" fontId="1" fillId="0" borderId="4"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0" fillId="0" borderId="0" xfId="0" applyFont="1" applyFill="1" applyAlignment="1">
      <alignment horizontal="right" vertical="center"/>
    </xf>
    <xf numFmtId="0" fontId="20" fillId="0" borderId="0" xfId="0" applyFont="1" applyAlignment="1">
      <alignment/>
    </xf>
    <xf numFmtId="0" fontId="1" fillId="0" borderId="0" xfId="0" applyFont="1" applyBorder="1" applyAlignment="1">
      <alignment horizontal="left"/>
    </xf>
    <xf numFmtId="0" fontId="1" fillId="0" borderId="0" xfId="0" applyFont="1" applyBorder="1" applyAlignment="1" quotePrefix="1">
      <alignment horizontal="left"/>
    </xf>
    <xf numFmtId="0" fontId="3" fillId="0" borderId="0" xfId="0" applyFont="1" applyAlignment="1">
      <alignment vertical="top" wrapText="1"/>
    </xf>
    <xf numFmtId="14" fontId="3" fillId="0" borderId="0" xfId="0" applyNumberFormat="1" applyFont="1" applyBorder="1" applyAlignment="1" quotePrefix="1">
      <alignment horizontal="center" vertical="center"/>
    </xf>
    <xf numFmtId="169" fontId="1" fillId="0" borderId="0" xfId="0" applyNumberFormat="1" applyFont="1" applyFill="1" applyBorder="1" applyAlignment="1">
      <alignment vertical="center"/>
    </xf>
    <xf numFmtId="169" fontId="1" fillId="0" borderId="5" xfId="0" applyNumberFormat="1" applyFont="1" applyFill="1" applyBorder="1" applyAlignment="1">
      <alignment vertical="center"/>
    </xf>
    <xf numFmtId="169" fontId="3" fillId="0" borderId="6" xfId="0" applyNumberFormat="1" applyFont="1" applyFill="1" applyBorder="1" applyAlignment="1">
      <alignment vertical="center"/>
    </xf>
    <xf numFmtId="169" fontId="3" fillId="0" borderId="7" xfId="0" applyNumberFormat="1" applyFont="1" applyFill="1" applyBorder="1" applyAlignment="1">
      <alignment vertical="center"/>
    </xf>
    <xf numFmtId="169" fontId="1" fillId="0" borderId="0" xfId="15" applyNumberFormat="1" applyFont="1" applyFill="1" applyBorder="1" applyAlignment="1">
      <alignment vertical="center"/>
    </xf>
    <xf numFmtId="171" fontId="3" fillId="0" borderId="0" xfId="15" applyNumberFormat="1" applyFont="1" applyFill="1" applyBorder="1" applyAlignment="1">
      <alignment vertical="center"/>
    </xf>
    <xf numFmtId="169"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178" fontId="1" fillId="0" borderId="0" xfId="15" applyNumberFormat="1" applyFont="1" applyFill="1" applyAlignment="1">
      <alignment horizontal="right"/>
    </xf>
    <xf numFmtId="169" fontId="6" fillId="0" borderId="0" xfId="0" applyNumberFormat="1" applyFont="1" applyFill="1" applyBorder="1" applyAlignment="1">
      <alignment vertical="center"/>
    </xf>
    <xf numFmtId="169" fontId="8" fillId="0" borderId="1" xfId="22" applyNumberFormat="1" applyFont="1" applyFill="1" applyBorder="1" applyAlignment="1">
      <alignment horizontal="center" vertical="center"/>
      <protection/>
    </xf>
    <xf numFmtId="169" fontId="8" fillId="0" borderId="8" xfId="22" applyNumberFormat="1" applyFont="1" applyFill="1" applyBorder="1" applyAlignment="1">
      <alignment horizontal="center" vertical="center"/>
      <protection/>
    </xf>
    <xf numFmtId="169" fontId="9" fillId="0" borderId="9" xfId="22" applyNumberFormat="1" applyFont="1" applyFill="1" applyBorder="1" applyAlignment="1">
      <alignment vertical="center"/>
      <protection/>
    </xf>
    <xf numFmtId="181" fontId="9" fillId="0" borderId="9" xfId="22" applyNumberFormat="1" applyFont="1" applyFill="1" applyBorder="1" applyAlignment="1">
      <alignment vertical="center"/>
      <protection/>
    </xf>
    <xf numFmtId="181" fontId="9" fillId="0" borderId="9" xfId="22" applyNumberFormat="1" applyFont="1" applyBorder="1" applyAlignment="1">
      <alignment vertical="center"/>
      <protection/>
    </xf>
    <xf numFmtId="181" fontId="9" fillId="0" borderId="1" xfId="22" applyNumberFormat="1" applyFont="1" applyFill="1" applyBorder="1" applyAlignment="1">
      <alignment vertical="center"/>
      <protection/>
    </xf>
    <xf numFmtId="181" fontId="9" fillId="0" borderId="8" xfId="22" applyNumberFormat="1" applyFont="1" applyFill="1" applyBorder="1" applyAlignment="1">
      <alignment vertical="center"/>
      <protection/>
    </xf>
    <xf numFmtId="181" fontId="9" fillId="0" borderId="10" xfId="22" applyNumberFormat="1" applyFont="1" applyFill="1" applyBorder="1" applyAlignment="1">
      <alignment horizontal="center" vertical="center"/>
      <protection/>
    </xf>
    <xf numFmtId="181" fontId="9" fillId="0" borderId="2" xfId="22" applyNumberFormat="1" applyFont="1" applyFill="1" applyBorder="1" applyAlignment="1">
      <alignment horizontal="center" vertical="center"/>
      <protection/>
    </xf>
    <xf numFmtId="181" fontId="9" fillId="0" borderId="11" xfId="22" applyNumberFormat="1" applyFont="1" applyFill="1" applyBorder="1" applyAlignment="1">
      <alignment horizontal="center" vertical="center"/>
      <protection/>
    </xf>
    <xf numFmtId="169" fontId="8" fillId="0" borderId="0" xfId="22" applyNumberFormat="1" applyFont="1" applyAlignment="1">
      <alignment vertical="center"/>
      <protection/>
    </xf>
    <xf numFmtId="169" fontId="8" fillId="0" borderId="0" xfId="22" applyNumberFormat="1" applyFont="1" applyFill="1" applyAlignment="1">
      <alignment vertical="center"/>
      <protection/>
    </xf>
    <xf numFmtId="169" fontId="3" fillId="0" borderId="0" xfId="0" applyNumberFormat="1" applyFont="1" applyBorder="1" applyAlignment="1">
      <alignment horizontal="center" vertical="center"/>
    </xf>
    <xf numFmtId="178" fontId="0" fillId="0" borderId="9" xfId="15" applyNumberFormat="1" applyFont="1" applyFill="1" applyBorder="1" applyAlignment="1">
      <alignment horizontal="right" vertical="center"/>
    </xf>
    <xf numFmtId="0" fontId="0" fillId="0" borderId="9" xfId="0" applyFont="1" applyFill="1" applyBorder="1" applyAlignment="1">
      <alignment horizontal="left" vertical="center"/>
    </xf>
    <xf numFmtId="171" fontId="0" fillId="0" borderId="0" xfId="15" applyFont="1" applyFill="1" applyBorder="1" applyAlignment="1">
      <alignment horizontal="right" vertical="center"/>
    </xf>
    <xf numFmtId="178" fontId="0" fillId="0" borderId="0" xfId="15" applyNumberFormat="1" applyFont="1" applyFill="1" applyBorder="1" applyAlignment="1">
      <alignment horizontal="right" vertical="center"/>
    </xf>
    <xf numFmtId="171" fontId="0" fillId="0" borderId="9" xfId="15" applyFont="1" applyFill="1" applyBorder="1" applyAlignment="1">
      <alignment horizontal="right" vertical="center"/>
    </xf>
    <xf numFmtId="3" fontId="0" fillId="0" borderId="0" xfId="15" applyNumberFormat="1" applyFont="1" applyFill="1" applyBorder="1" applyAlignment="1">
      <alignment horizontal="right" vertical="center"/>
    </xf>
    <xf numFmtId="0" fontId="1" fillId="0" borderId="0" xfId="0" applyNumberFormat="1" applyFont="1" applyAlignment="1">
      <alignment horizontal="justify"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3" fontId="1" fillId="0" borderId="0" xfId="0" applyNumberFormat="1" applyFont="1" applyBorder="1" applyAlignment="1" quotePrefix="1">
      <alignment horizontal="center" vertical="top" wrapText="1"/>
    </xf>
    <xf numFmtId="178" fontId="1" fillId="0" borderId="0" xfId="15" applyNumberFormat="1" applyFont="1" applyAlignment="1">
      <alignment horizontal="justify" vertical="top" wrapText="1"/>
    </xf>
    <xf numFmtId="0" fontId="18" fillId="0" borderId="0" xfId="0" applyFont="1" applyAlignment="1">
      <alignment horizontal="center" vertical="top" wrapText="1"/>
    </xf>
    <xf numFmtId="178" fontId="26" fillId="0" borderId="0" xfId="15" applyNumberFormat="1" applyFont="1" applyAlignment="1">
      <alignment horizontal="left" vertical="top" wrapText="1"/>
    </xf>
    <xf numFmtId="178" fontId="26" fillId="0" borderId="0" xfId="15" applyNumberFormat="1" applyFont="1" applyAlignment="1">
      <alignment horizontal="center" vertical="top" wrapText="1"/>
    </xf>
    <xf numFmtId="0" fontId="1" fillId="0" borderId="0" xfId="0" applyFont="1" applyAlignment="1" quotePrefix="1">
      <alignment horizontal="left" vertical="top" wrapText="1"/>
    </xf>
    <xf numFmtId="178" fontId="1" fillId="0" borderId="6" xfId="15" applyNumberFormat="1" applyFont="1" applyFill="1" applyBorder="1" applyAlignment="1">
      <alignment horizontal="left" vertical="top" wrapText="1"/>
    </xf>
    <xf numFmtId="178" fontId="1" fillId="0" borderId="0" xfId="15" applyNumberFormat="1" applyFont="1" applyFill="1" applyBorder="1" applyAlignment="1">
      <alignment horizontal="left" vertical="top" wrapText="1"/>
    </xf>
    <xf numFmtId="178" fontId="26" fillId="0" borderId="0" xfId="15" applyNumberFormat="1" applyFont="1" applyFill="1" applyAlignment="1">
      <alignment horizontal="left" vertical="top" wrapText="1"/>
    </xf>
    <xf numFmtId="169" fontId="3" fillId="0" borderId="12" xfId="0" applyNumberFormat="1" applyFont="1" applyBorder="1" applyAlignment="1">
      <alignment horizontal="center" vertical="top" wrapText="1"/>
    </xf>
    <xf numFmtId="0" fontId="1"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14" fontId="3" fillId="0" borderId="9"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69" fontId="3" fillId="0" borderId="10" xfId="0" applyNumberFormat="1" applyFont="1" applyFill="1" applyBorder="1" applyAlignment="1">
      <alignment horizontal="center" vertical="top" wrapText="1"/>
    </xf>
    <xf numFmtId="169" fontId="3" fillId="0" borderId="13" xfId="0" applyNumberFormat="1" applyFont="1" applyFill="1" applyBorder="1" applyAlignment="1">
      <alignment horizontal="center" vertical="top" wrapText="1"/>
    </xf>
    <xf numFmtId="169" fontId="1" fillId="0" borderId="13" xfId="16" applyFont="1" applyBorder="1" applyAlignment="1">
      <alignment vertical="top" wrapText="1"/>
    </xf>
    <xf numFmtId="169" fontId="1" fillId="0" borderId="13" xfId="0" applyNumberFormat="1" applyFont="1" applyBorder="1" applyAlignment="1">
      <alignment vertical="top" wrapText="1"/>
    </xf>
    <xf numFmtId="169" fontId="1" fillId="0" borderId="13" xfId="0" applyNumberFormat="1" applyFont="1" applyFill="1" applyBorder="1" applyAlignment="1">
      <alignment vertical="top" wrapText="1"/>
    </xf>
    <xf numFmtId="187" fontId="1" fillId="0" borderId="13" xfId="0" applyNumberFormat="1" applyFont="1" applyFill="1" applyBorder="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15" applyNumberFormat="1" applyFont="1" applyFill="1" applyBorder="1" applyAlignment="1">
      <alignment horizontal="right" vertical="top" wrapText="1"/>
    </xf>
    <xf numFmtId="178" fontId="17" fillId="0" borderId="0" xfId="15" applyNumberFormat="1" applyFont="1" applyFill="1" applyAlignment="1">
      <alignment horizontal="right"/>
    </xf>
    <xf numFmtId="0" fontId="1" fillId="0" borderId="0" xfId="0" applyFont="1" applyFill="1" applyAlignment="1">
      <alignment horizontal="left"/>
    </xf>
    <xf numFmtId="178" fontId="1" fillId="0" borderId="5" xfId="15" applyNumberFormat="1" applyFont="1" applyFill="1" applyBorder="1" applyAlignment="1">
      <alignment horizontal="right" vertical="top" wrapText="1"/>
    </xf>
    <xf numFmtId="0" fontId="17" fillId="2" borderId="12" xfId="0" applyFont="1" applyFill="1" applyBorder="1" applyAlignment="1">
      <alignment horizontal="center"/>
    </xf>
    <xf numFmtId="0" fontId="17" fillId="2" borderId="9" xfId="0" applyFont="1" applyFill="1" applyBorder="1" applyAlignment="1">
      <alignment horizontal="center"/>
    </xf>
    <xf numFmtId="15" fontId="17" fillId="2" borderId="10" xfId="0" applyNumberFormat="1" applyFont="1" applyFill="1" applyBorder="1" applyAlignment="1" quotePrefix="1">
      <alignment horizontal="center"/>
    </xf>
    <xf numFmtId="178" fontId="1" fillId="0" borderId="6" xfId="15" applyNumberFormat="1" applyFont="1" applyBorder="1" applyAlignment="1">
      <alignment vertical="top" wrapText="1"/>
    </xf>
    <xf numFmtId="178" fontId="1" fillId="0" borderId="0" xfId="15" applyNumberFormat="1" applyFont="1" applyAlignment="1">
      <alignment vertical="top" wrapText="1"/>
    </xf>
    <xf numFmtId="178" fontId="1" fillId="0" borderId="0" xfId="15" applyNumberFormat="1" applyFont="1" applyFill="1" applyBorder="1" applyAlignment="1">
      <alignment horizontal="left"/>
    </xf>
    <xf numFmtId="178" fontId="1" fillId="0" borderId="0" xfId="15" applyNumberFormat="1" applyFont="1" applyAlignment="1">
      <alignment horizontal="center" vertical="top" wrapText="1"/>
    </xf>
    <xf numFmtId="178" fontId="1" fillId="0" borderId="0" xfId="15" applyNumberFormat="1" applyFont="1" applyAlignment="1">
      <alignment/>
    </xf>
    <xf numFmtId="178" fontId="1" fillId="0" borderId="13" xfId="15" applyNumberFormat="1" applyFont="1" applyBorder="1" applyAlignment="1">
      <alignment horizontal="left"/>
    </xf>
    <xf numFmtId="178" fontId="17" fillId="0" borderId="0" xfId="15" applyNumberFormat="1" applyFont="1" applyBorder="1" applyAlignment="1">
      <alignment horizontal="left"/>
    </xf>
    <xf numFmtId="171" fontId="1" fillId="0" borderId="6" xfId="15" applyNumberFormat="1" applyFont="1" applyBorder="1" applyAlignment="1">
      <alignment horizontal="left"/>
    </xf>
    <xf numFmtId="178" fontId="26" fillId="0" borderId="0" xfId="15" applyNumberFormat="1" applyFont="1" applyAlignment="1">
      <alignment vertical="top" wrapText="1"/>
    </xf>
    <xf numFmtId="0" fontId="1" fillId="0" borderId="0" xfId="0" applyFont="1" applyAlignment="1">
      <alignment horizontal="left" vertical="top"/>
    </xf>
    <xf numFmtId="0" fontId="3" fillId="2" borderId="0" xfId="22" applyFont="1" applyFill="1" applyAlignment="1">
      <alignment horizontal="center" vertical="center"/>
      <protection/>
    </xf>
    <xf numFmtId="0" fontId="8" fillId="0" borderId="3" xfId="22" applyFont="1" applyFill="1" applyBorder="1" applyAlignment="1">
      <alignment vertical="center"/>
      <protection/>
    </xf>
    <xf numFmtId="0" fontId="0" fillId="0" borderId="0" xfId="0" applyFont="1" applyAlignment="1">
      <alignment/>
    </xf>
    <xf numFmtId="49" fontId="27" fillId="0" borderId="12" xfId="22" applyNumberFormat="1" applyFont="1" applyFill="1" applyBorder="1" applyAlignment="1">
      <alignment horizontal="center" vertical="center"/>
      <protection/>
    </xf>
    <xf numFmtId="49" fontId="27" fillId="0" borderId="14" xfId="22" applyNumberFormat="1" applyFont="1" applyFill="1" applyBorder="1" applyAlignment="1">
      <alignment horizontal="center" vertical="center"/>
      <protection/>
    </xf>
    <xf numFmtId="49" fontId="27" fillId="0" borderId="9" xfId="22" applyNumberFormat="1" applyFont="1" applyFill="1" applyBorder="1" applyAlignment="1">
      <alignment horizontal="center" vertical="center"/>
      <protection/>
    </xf>
    <xf numFmtId="49" fontId="27" fillId="0" borderId="8" xfId="22" applyNumberFormat="1" applyFont="1" applyFill="1" applyBorder="1" applyAlignment="1">
      <alignment horizontal="center" vertical="center"/>
      <protection/>
    </xf>
    <xf numFmtId="14" fontId="27" fillId="0" borderId="9" xfId="22" applyNumberFormat="1" applyFont="1" applyFill="1" applyBorder="1" applyAlignment="1">
      <alignment horizontal="center" vertical="center"/>
      <protection/>
    </xf>
    <xf numFmtId="169" fontId="9" fillId="0" borderId="2" xfId="22" applyNumberFormat="1" applyFont="1" applyFill="1" applyBorder="1" applyAlignment="1">
      <alignment horizontal="center" vertical="center"/>
      <protection/>
    </xf>
    <xf numFmtId="169" fontId="27" fillId="0" borderId="9" xfId="22" applyNumberFormat="1" applyFont="1" applyFill="1" applyBorder="1" applyAlignment="1">
      <alignment horizontal="center" vertical="center"/>
      <protection/>
    </xf>
    <xf numFmtId="169" fontId="27" fillId="0" borderId="8" xfId="22" applyNumberFormat="1" applyFont="1" applyFill="1" applyBorder="1" applyAlignment="1">
      <alignment horizontal="center" vertical="center"/>
      <protection/>
    </xf>
    <xf numFmtId="169" fontId="8" fillId="0" borderId="12" xfId="16" applyFont="1" applyFill="1" applyBorder="1" applyAlignment="1">
      <alignment vertical="center"/>
    </xf>
    <xf numFmtId="169" fontId="8" fillId="0" borderId="3" xfId="22" applyNumberFormat="1" applyFont="1" applyFill="1" applyBorder="1" applyAlignment="1">
      <alignment horizontal="center" vertical="center"/>
      <protection/>
    </xf>
    <xf numFmtId="169" fontId="8" fillId="0" borderId="14" xfId="22" applyNumberFormat="1" applyFont="1" applyFill="1" applyBorder="1" applyAlignment="1">
      <alignment horizontal="center" vertical="center"/>
      <protection/>
    </xf>
    <xf numFmtId="169" fontId="8" fillId="0" borderId="10" xfId="22" applyNumberFormat="1" applyFont="1" applyFill="1" applyBorder="1" applyAlignment="1">
      <alignment vertical="center"/>
      <protection/>
    </xf>
    <xf numFmtId="169" fontId="8" fillId="0" borderId="2" xfId="22" applyNumberFormat="1" applyFont="1" applyFill="1" applyBorder="1" applyAlignment="1">
      <alignment horizontal="center" vertical="center"/>
      <protection/>
    </xf>
    <xf numFmtId="169" fontId="8" fillId="0" borderId="10" xfId="16" applyFont="1" applyFill="1" applyBorder="1" applyAlignment="1">
      <alignment vertical="center"/>
    </xf>
    <xf numFmtId="169" fontId="8" fillId="0" borderId="11" xfId="22" applyNumberFormat="1" applyFont="1" applyFill="1" applyBorder="1" applyAlignment="1">
      <alignment horizontal="center" vertical="center"/>
      <protection/>
    </xf>
    <xf numFmtId="0" fontId="9" fillId="0" borderId="1" xfId="22" applyFont="1" applyFill="1" applyBorder="1" applyAlignment="1">
      <alignment vertical="center"/>
      <protection/>
    </xf>
    <xf numFmtId="169" fontId="8" fillId="0" borderId="9" xfId="22" applyNumberFormat="1" applyFont="1" applyFill="1" applyBorder="1" applyAlignment="1">
      <alignment vertical="center"/>
      <protection/>
    </xf>
    <xf numFmtId="169" fontId="8" fillId="0" borderId="1" xfId="22" applyNumberFormat="1" applyFont="1" applyFill="1" applyBorder="1" applyAlignment="1">
      <alignment vertical="center"/>
      <protection/>
    </xf>
    <xf numFmtId="169" fontId="8" fillId="0" borderId="8" xfId="22" applyNumberFormat="1" applyFont="1" applyFill="1" applyBorder="1" applyAlignment="1">
      <alignment vertical="center"/>
      <protection/>
    </xf>
    <xf numFmtId="169" fontId="8" fillId="0" borderId="9" xfId="16" applyFont="1" applyFill="1" applyBorder="1" applyAlignment="1">
      <alignment vertical="center"/>
    </xf>
    <xf numFmtId="0" fontId="8" fillId="0" borderId="1" xfId="22" applyFont="1" applyFill="1" applyBorder="1" applyAlignment="1">
      <alignment horizontal="justify" vertical="center"/>
      <protection/>
    </xf>
    <xf numFmtId="169" fontId="9" fillId="0" borderId="1" xfId="22" applyNumberFormat="1" applyFont="1" applyFill="1" applyBorder="1" applyAlignment="1">
      <alignment vertical="center"/>
      <protection/>
    </xf>
    <xf numFmtId="169" fontId="9" fillId="0" borderId="8" xfId="22" applyNumberFormat="1" applyFont="1" applyFill="1" applyBorder="1" applyAlignment="1">
      <alignment vertical="center"/>
      <protection/>
    </xf>
    <xf numFmtId="0" fontId="9" fillId="0" borderId="1" xfId="22" applyFont="1" applyFill="1" applyBorder="1" applyAlignment="1">
      <alignment horizontal="justify" vertical="top" wrapText="1"/>
      <protection/>
    </xf>
    <xf numFmtId="169" fontId="9" fillId="0" borderId="12" xfId="22" applyNumberFormat="1" applyFont="1" applyFill="1" applyBorder="1" applyAlignment="1">
      <alignment vertical="center"/>
      <protection/>
    </xf>
    <xf numFmtId="169" fontId="9" fillId="0" borderId="14" xfId="22" applyNumberFormat="1" applyFont="1" applyFill="1" applyBorder="1" applyAlignment="1">
      <alignment vertical="center"/>
      <protection/>
    </xf>
    <xf numFmtId="0" fontId="9" fillId="0" borderId="1" xfId="22" applyFont="1" applyFill="1" applyBorder="1" applyAlignment="1">
      <alignment horizontal="justify" vertical="center"/>
      <protection/>
    </xf>
    <xf numFmtId="169" fontId="9" fillId="0" borderId="15" xfId="22" applyNumberFormat="1" applyFont="1" applyFill="1" applyBorder="1" applyAlignment="1">
      <alignment vertical="center"/>
      <protection/>
    </xf>
    <xf numFmtId="169" fontId="9" fillId="0" borderId="16" xfId="22" applyNumberFormat="1" applyFont="1" applyFill="1" applyBorder="1" applyAlignment="1">
      <alignment vertical="center"/>
      <protection/>
    </xf>
    <xf numFmtId="169" fontId="9" fillId="0" borderId="17" xfId="22" applyNumberFormat="1" applyFont="1" applyFill="1" applyBorder="1" applyAlignment="1">
      <alignment vertical="center"/>
      <protection/>
    </xf>
    <xf numFmtId="169" fontId="8" fillId="0" borderId="9" xfId="22" applyNumberFormat="1" applyFont="1" applyFill="1" applyBorder="1" applyAlignment="1">
      <alignment horizontal="right" vertical="center"/>
      <protection/>
    </xf>
    <xf numFmtId="169" fontId="8" fillId="0" borderId="10" xfId="22" applyNumberFormat="1" applyFont="1" applyFill="1" applyBorder="1" applyAlignment="1">
      <alignment horizontal="right" vertical="center"/>
      <protection/>
    </xf>
    <xf numFmtId="169" fontId="8" fillId="0" borderId="10" xfId="22" applyNumberFormat="1" applyFont="1" applyFill="1" applyBorder="1" applyAlignment="1">
      <alignment horizontal="center" vertical="center"/>
      <protection/>
    </xf>
    <xf numFmtId="178" fontId="3" fillId="0" borderId="0" xfId="0" applyNumberFormat="1" applyFont="1" applyBorder="1" applyAlignment="1">
      <alignment horizontal="center" vertical="center"/>
    </xf>
    <xf numFmtId="178" fontId="1" fillId="0" borderId="0" xfId="0" applyNumberFormat="1" applyFont="1" applyBorder="1" applyAlignment="1">
      <alignment vertical="center"/>
    </xf>
    <xf numFmtId="169" fontId="1" fillId="0" borderId="18" xfId="0" applyNumberFormat="1" applyFont="1" applyFill="1" applyBorder="1" applyAlignment="1">
      <alignment vertical="center"/>
    </xf>
    <xf numFmtId="178" fontId="6" fillId="0" borderId="0" xfId="0" applyNumberFormat="1" applyFont="1" applyBorder="1" applyAlignment="1">
      <alignment vertical="center"/>
    </xf>
    <xf numFmtId="0" fontId="3" fillId="0" borderId="0" xfId="0" applyFont="1" applyFill="1" applyAlignment="1">
      <alignment horizontal="center" vertical="center"/>
    </xf>
    <xf numFmtId="0" fontId="3" fillId="0" borderId="12" xfId="0" applyFont="1" applyFill="1" applyBorder="1" applyAlignment="1">
      <alignment horizontal="justify" vertical="center"/>
    </xf>
    <xf numFmtId="0" fontId="3" fillId="0" borderId="12" xfId="0" applyFont="1" applyFill="1" applyBorder="1" applyAlignment="1">
      <alignment horizontal="center" vertical="center"/>
    </xf>
    <xf numFmtId="0" fontId="0" fillId="0" borderId="9" xfId="0" applyFont="1" applyFill="1" applyBorder="1" applyAlignment="1">
      <alignment horizontal="justify" vertical="center"/>
    </xf>
    <xf numFmtId="0" fontId="3" fillId="0" borderId="9" xfId="0" applyFont="1" applyFill="1" applyBorder="1" applyAlignment="1">
      <alignment horizontal="center" vertical="center"/>
    </xf>
    <xf numFmtId="0" fontId="0"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0" fillId="0" borderId="3" xfId="0" applyFont="1" applyFill="1" applyBorder="1" applyAlignment="1">
      <alignment horizontal="left" vertical="center"/>
    </xf>
    <xf numFmtId="3" fontId="0" fillId="0" borderId="9" xfId="15" applyNumberFormat="1" applyFont="1" applyFill="1" applyBorder="1" applyAlignment="1">
      <alignment horizontal="right" vertical="center"/>
    </xf>
    <xf numFmtId="178" fontId="0" fillId="0" borderId="1" xfId="15" applyNumberFormat="1" applyFont="1" applyFill="1" applyBorder="1" applyAlignment="1">
      <alignment horizontal="right" vertical="center"/>
    </xf>
    <xf numFmtId="0" fontId="0" fillId="0" borderId="1" xfId="0" applyFont="1" applyFill="1" applyBorder="1" applyAlignment="1">
      <alignment horizontal="left" vertical="center"/>
    </xf>
    <xf numFmtId="3" fontId="0" fillId="0" borderId="9" xfId="0" applyNumberFormat="1" applyFont="1" applyFill="1" applyBorder="1" applyAlignment="1">
      <alignment horizontal="right" vertical="center"/>
    </xf>
    <xf numFmtId="178" fontId="0" fillId="0" borderId="13" xfId="15"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3" fontId="0" fillId="0" borderId="1" xfId="15" applyNumberFormat="1" applyFont="1" applyFill="1" applyBorder="1" applyAlignment="1">
      <alignment horizontal="right" vertical="center"/>
    </xf>
    <xf numFmtId="0" fontId="0" fillId="0" borderId="9" xfId="0" applyFont="1" applyFill="1" applyBorder="1" applyAlignment="1" quotePrefix="1">
      <alignment horizontal="left" vertical="center"/>
    </xf>
    <xf numFmtId="171" fontId="0" fillId="0" borderId="1" xfId="15" applyFont="1" applyFill="1" applyBorder="1" applyAlignment="1">
      <alignment horizontal="right" vertical="center"/>
    </xf>
    <xf numFmtId="0" fontId="0" fillId="0" borderId="9" xfId="0" applyFont="1" applyFill="1" applyBorder="1" applyAlignment="1">
      <alignment/>
    </xf>
    <xf numFmtId="3" fontId="0"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178" fontId="0" fillId="0" borderId="10" xfId="15" applyNumberFormat="1" applyFont="1" applyFill="1" applyBorder="1" applyAlignment="1">
      <alignment horizontal="right" vertical="center"/>
    </xf>
    <xf numFmtId="178" fontId="0" fillId="0" borderId="0" xfId="0" applyNumberFormat="1" applyFont="1" applyAlignment="1">
      <alignment/>
    </xf>
    <xf numFmtId="0" fontId="0" fillId="0" borderId="12" xfId="0" applyFont="1" applyFill="1" applyBorder="1" applyAlignment="1">
      <alignment horizontal="left" vertical="center"/>
    </xf>
    <xf numFmtId="3" fontId="0" fillId="0" borderId="12" xfId="15" applyNumberFormat="1" applyFont="1" applyFill="1" applyBorder="1" applyAlignment="1">
      <alignment horizontal="right" vertical="center"/>
    </xf>
    <xf numFmtId="169" fontId="0" fillId="0" borderId="0" xfId="15" applyNumberFormat="1" applyFont="1" applyFill="1" applyBorder="1" applyAlignment="1">
      <alignment horizontal="right" vertical="center"/>
    </xf>
    <xf numFmtId="178" fontId="0" fillId="0" borderId="12" xfId="15" applyNumberFormat="1" applyFont="1" applyFill="1" applyBorder="1" applyAlignment="1">
      <alignment horizontal="right" vertical="center"/>
    </xf>
    <xf numFmtId="0" fontId="0" fillId="0" borderId="9" xfId="0" applyFont="1" applyFill="1" applyBorder="1" applyAlignment="1">
      <alignment horizontal="left" vertical="center" wrapText="1"/>
    </xf>
    <xf numFmtId="0" fontId="1" fillId="0" borderId="0" xfId="21" applyFont="1" applyAlignment="1">
      <alignment vertical="center"/>
      <protection/>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8" fontId="0" fillId="0" borderId="0" xfId="15" applyNumberFormat="1" applyFont="1" applyAlignment="1">
      <alignment/>
    </xf>
    <xf numFmtId="178" fontId="0" fillId="0" borderId="18" xfId="15" applyNumberFormat="1" applyFont="1" applyBorder="1" applyAlignment="1">
      <alignment/>
    </xf>
    <xf numFmtId="0" fontId="3" fillId="0" borderId="0" xfId="21" applyFont="1" applyAlignment="1">
      <alignment vertical="center"/>
      <protection/>
    </xf>
    <xf numFmtId="178" fontId="14" fillId="0" borderId="0" xfId="15" applyNumberFormat="1" applyFont="1" applyAlignment="1">
      <alignment/>
    </xf>
    <xf numFmtId="0" fontId="0" fillId="0" borderId="0" xfId="0" applyFont="1" applyAlignment="1">
      <alignment/>
    </xf>
    <xf numFmtId="178" fontId="0" fillId="0" borderId="0" xfId="15" applyNumberFormat="1" applyFont="1" applyAlignment="1">
      <alignment horizontal="right"/>
    </xf>
    <xf numFmtId="178" fontId="0" fillId="0" borderId="7" xfId="15" applyNumberFormat="1" applyFont="1" applyBorder="1" applyAlignment="1">
      <alignment/>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28" fillId="0" borderId="0" xfId="0" applyFont="1" applyFill="1" applyAlignment="1">
      <alignment horizontal="center"/>
    </xf>
    <xf numFmtId="0" fontId="0" fillId="0" borderId="0" xfId="0" applyFont="1" applyFill="1" applyAlignment="1">
      <alignment/>
    </xf>
    <xf numFmtId="178" fontId="0" fillId="0" borderId="0" xfId="15" applyNumberFormat="1" applyFont="1" applyFill="1" applyAlignment="1">
      <alignment/>
    </xf>
    <xf numFmtId="0" fontId="0" fillId="0" borderId="0" xfId="0" applyFont="1" applyFill="1" applyAlignment="1">
      <alignment/>
    </xf>
    <xf numFmtId="178" fontId="0" fillId="0" borderId="7" xfId="15" applyNumberFormat="1" applyFont="1" applyFill="1" applyBorder="1" applyAlignment="1">
      <alignment/>
    </xf>
    <xf numFmtId="178" fontId="0" fillId="0" borderId="0" xfId="15" applyNumberFormat="1" applyFont="1" applyFill="1" applyAlignment="1">
      <alignment/>
    </xf>
    <xf numFmtId="0" fontId="1" fillId="0" borderId="0" xfId="21" applyNumberFormat="1" applyFont="1">
      <alignment/>
      <protection/>
    </xf>
    <xf numFmtId="0" fontId="1" fillId="0" borderId="0" xfId="21" applyFont="1">
      <alignment/>
      <protection/>
    </xf>
    <xf numFmtId="169" fontId="1" fillId="0" borderId="0" xfId="21" applyNumberFormat="1" applyFont="1">
      <alignment/>
      <protection/>
    </xf>
    <xf numFmtId="0" fontId="2" fillId="0" borderId="0" xfId="22" applyFont="1" applyAlignment="1">
      <alignment horizontal="left" vertical="center"/>
      <protection/>
    </xf>
    <xf numFmtId="169" fontId="1" fillId="0" borderId="19" xfId="0" applyNumberFormat="1" applyFont="1" applyBorder="1" applyAlignment="1">
      <alignment horizontal="left" vertical="top" wrapText="1" indent="1"/>
    </xf>
    <xf numFmtId="0" fontId="3" fillId="0" borderId="0" xfId="0" applyFont="1" applyFill="1" applyAlignment="1">
      <alignment horizontal="left" vertical="top" wrapText="1"/>
    </xf>
    <xf numFmtId="0" fontId="1" fillId="0" borderId="0" xfId="0" applyFont="1" applyBorder="1" applyAlignment="1" quotePrefix="1">
      <alignment horizontal="left" wrapText="1"/>
    </xf>
    <xf numFmtId="0" fontId="1" fillId="0" borderId="0" xfId="0" applyFont="1" applyFill="1" applyBorder="1" applyAlignment="1">
      <alignment horizontal="center" vertical="top" wrapText="1"/>
    </xf>
    <xf numFmtId="2" fontId="1" fillId="2" borderId="0" xfId="0" applyNumberFormat="1" applyFont="1" applyFill="1" applyBorder="1" applyAlignment="1">
      <alignment horizontal="left" vertical="top" wrapText="1"/>
    </xf>
    <xf numFmtId="0" fontId="3" fillId="0" borderId="18" xfId="0" applyFont="1" applyBorder="1" applyAlignment="1">
      <alignment horizontal="left" vertical="top" wrapText="1"/>
    </xf>
    <xf numFmtId="0" fontId="2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NumberFormat="1" applyFont="1" applyAlignment="1">
      <alignment horizontal="justify" vertical="top" wrapText="1"/>
    </xf>
    <xf numFmtId="0" fontId="17" fillId="0" borderId="0" xfId="0" applyFont="1" applyAlignment="1">
      <alignment/>
    </xf>
    <xf numFmtId="0" fontId="1" fillId="0" borderId="0" xfId="0" applyFont="1" applyFill="1" applyBorder="1" applyAlignment="1">
      <alignment horizontal="left" wrapText="1" shrinkToFit="1"/>
    </xf>
    <xf numFmtId="0" fontId="1" fillId="0" borderId="0" xfId="0" applyFont="1" applyFill="1" applyBorder="1" applyAlignment="1">
      <alignment horizontal="left" vertical="top" wrapText="1"/>
    </xf>
    <xf numFmtId="169" fontId="1" fillId="0" borderId="5" xfId="0" applyNumberFormat="1" applyFont="1" applyBorder="1" applyAlignment="1">
      <alignment horizontal="left" vertical="top" wrapText="1" indent="1"/>
    </xf>
    <xf numFmtId="0" fontId="2" fillId="0" borderId="0" xfId="0" applyFont="1" applyAlignment="1">
      <alignment horizontal="left" vertical="center" wrapText="1"/>
    </xf>
    <xf numFmtId="49" fontId="27" fillId="0" borderId="3" xfId="22" applyNumberFormat="1" applyFont="1" applyFill="1" applyBorder="1" applyAlignment="1">
      <alignment horizontal="center" vertical="center"/>
      <protection/>
    </xf>
    <xf numFmtId="49" fontId="27" fillId="0" borderId="19" xfId="22" applyNumberFormat="1" applyFont="1" applyFill="1" applyBorder="1" applyAlignment="1">
      <alignment horizontal="center" vertical="center"/>
      <protection/>
    </xf>
    <xf numFmtId="49" fontId="27" fillId="0" borderId="4" xfId="22" applyNumberFormat="1" applyFont="1" applyFill="1" applyBorder="1" applyAlignment="1">
      <alignment horizontal="center" vertical="center"/>
      <protection/>
    </xf>
    <xf numFmtId="0" fontId="13"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78" fontId="2" fillId="2" borderId="0" xfId="0" applyNumberFormat="1" applyFont="1" applyFill="1" applyAlignment="1" quotePrefix="1">
      <alignment horizontal="center" vertical="top" wrapText="1"/>
    </xf>
    <xf numFmtId="178" fontId="3" fillId="2" borderId="0" xfId="0" applyNumberFormat="1" applyFont="1" applyFill="1" applyAlignment="1">
      <alignment horizontal="center" vertical="center"/>
    </xf>
    <xf numFmtId="0" fontId="12"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12" fillId="2" borderId="0" xfId="0" applyFont="1" applyFill="1" applyAlignment="1">
      <alignment horizontal="center" vertical="top" wrapText="1"/>
    </xf>
    <xf numFmtId="0" fontId="2" fillId="2" borderId="0" xfId="0" applyFont="1" applyFill="1" applyAlignment="1">
      <alignment horizontal="center"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17" fillId="0" borderId="0" xfId="0" applyFont="1" applyAlignment="1">
      <alignment vertical="top" wrapText="1"/>
    </xf>
    <xf numFmtId="0" fontId="1" fillId="0" borderId="0" xfId="0" applyFont="1" applyAlignment="1">
      <alignment horizontal="left" wrapText="1"/>
    </xf>
    <xf numFmtId="0" fontId="1" fillId="0" borderId="0" xfId="0" applyFont="1" applyBorder="1" applyAlignment="1">
      <alignment horizontal="left" wrapText="1"/>
    </xf>
    <xf numFmtId="0" fontId="1" fillId="0" borderId="0" xfId="0" applyFont="1" applyFill="1" applyAlignment="1">
      <alignment horizontal="justify" vertical="top" wrapText="1"/>
    </xf>
    <xf numFmtId="0" fontId="17" fillId="0" borderId="0" xfId="0" applyFont="1" applyFill="1" applyAlignment="1">
      <alignment vertical="top" wrapText="1"/>
    </xf>
    <xf numFmtId="0" fontId="1" fillId="0" borderId="0" xfId="0" applyFont="1" applyAlignment="1">
      <alignment horizontal="justify" vertical="top" wrapText="1"/>
    </xf>
    <xf numFmtId="0" fontId="17" fillId="0" borderId="0" xfId="0" applyFont="1" applyAlignment="1">
      <alignment horizontal="justify" vertical="top" wrapText="1"/>
    </xf>
    <xf numFmtId="0" fontId="1" fillId="0" borderId="0" xfId="0" applyFont="1" applyFill="1" applyAlignment="1">
      <alignment horizontal="left" vertical="top" wrapText="1"/>
    </xf>
    <xf numFmtId="0" fontId="1" fillId="0" borderId="0" xfId="0" applyNumberFormat="1" applyFont="1" applyAlignment="1">
      <alignment horizontal="left" vertical="top" wrapText="1"/>
    </xf>
    <xf numFmtId="0" fontId="18"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quotePrefix="1">
      <alignment horizontal="left" vertical="top" wrapText="1"/>
    </xf>
    <xf numFmtId="0" fontId="1" fillId="2" borderId="0" xfId="0" applyFont="1" applyFill="1" applyBorder="1" applyAlignment="1">
      <alignment horizontal="justify" wrapText="1" shrinkToFit="1"/>
    </xf>
    <xf numFmtId="0" fontId="3" fillId="0" borderId="0" xfId="0" applyFont="1" applyFill="1" applyAlignment="1">
      <alignment horizontal="justify" vertical="top" wrapText="1"/>
    </xf>
    <xf numFmtId="0" fontId="17" fillId="0" borderId="0" xfId="0" applyFont="1" applyFill="1" applyAlignment="1">
      <alignment horizontal="justify" vertical="top" wrapText="1"/>
    </xf>
    <xf numFmtId="0" fontId="25" fillId="0" borderId="0" xfId="0" applyFont="1" applyAlignment="1">
      <alignment horizontal="left" vertical="top" wrapText="1"/>
    </xf>
    <xf numFmtId="169" fontId="1" fillId="0" borderId="0" xfId="0" applyNumberFormat="1" applyFont="1" applyBorder="1" applyAlignment="1">
      <alignment horizontal="center" vertical="top" wrapText="1"/>
    </xf>
    <xf numFmtId="169" fontId="1" fillId="0" borderId="8" xfId="0" applyNumberFormat="1" applyFont="1" applyBorder="1" applyAlignment="1">
      <alignment horizontal="center" vertical="top" wrapText="1"/>
    </xf>
    <xf numFmtId="169" fontId="1" fillId="0" borderId="18" xfId="0" applyNumberFormat="1" applyFont="1" applyBorder="1" applyAlignment="1">
      <alignment horizontal="center" vertical="top" wrapText="1"/>
    </xf>
    <xf numFmtId="169" fontId="1" fillId="0" borderId="11" xfId="0" applyNumberFormat="1" applyFont="1" applyBorder="1" applyAlignment="1">
      <alignment horizontal="center" vertical="top" wrapText="1"/>
    </xf>
    <xf numFmtId="0" fontId="3" fillId="0" borderId="0" xfId="0" applyFont="1" applyAlignment="1">
      <alignment vertical="top" wrapText="1"/>
    </xf>
    <xf numFmtId="0" fontId="1" fillId="0" borderId="0" xfId="0" applyFont="1" applyAlignment="1">
      <alignment horizontal="justify" wrapText="1"/>
    </xf>
    <xf numFmtId="169" fontId="1" fillId="0" borderId="20" xfId="0" applyNumberFormat="1" applyFont="1" applyBorder="1" applyAlignment="1">
      <alignment horizontal="center" vertical="top" wrapText="1"/>
    </xf>
    <xf numFmtId="169" fontId="1" fillId="0" borderId="14" xfId="0" applyNumberFormat="1" applyFont="1" applyBorder="1" applyAlignment="1">
      <alignment horizontal="center" vertical="top" wrapText="1"/>
    </xf>
    <xf numFmtId="169" fontId="3" fillId="0" borderId="3" xfId="0" applyNumberFormat="1" applyFont="1" applyFill="1" applyBorder="1" applyAlignment="1">
      <alignment horizontal="center" vertical="top" wrapText="1"/>
    </xf>
    <xf numFmtId="169" fontId="3" fillId="0" borderId="14" xfId="0" applyNumberFormat="1" applyFont="1" applyFill="1" applyBorder="1" applyAlignment="1">
      <alignment horizontal="center" vertical="top" wrapText="1"/>
    </xf>
    <xf numFmtId="169" fontId="3" fillId="0" borderId="2" xfId="0" applyNumberFormat="1" applyFont="1" applyFill="1" applyBorder="1" applyAlignment="1">
      <alignment horizontal="center" vertical="top" wrapText="1"/>
    </xf>
    <xf numFmtId="169" fontId="3" fillId="0" borderId="11" xfId="0" applyNumberFormat="1" applyFont="1" applyFill="1" applyBorder="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10191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104775</xdr:rowOff>
    </xdr:from>
    <xdr:to>
      <xdr:col>6</xdr:col>
      <xdr:colOff>1028700</xdr:colOff>
      <xdr:row>12</xdr:row>
      <xdr:rowOff>104775</xdr:rowOff>
    </xdr:to>
    <xdr:sp>
      <xdr:nvSpPr>
        <xdr:cNvPr id="1" name="Line 1"/>
        <xdr:cNvSpPr>
          <a:spLocks/>
        </xdr:cNvSpPr>
      </xdr:nvSpPr>
      <xdr:spPr>
        <a:xfrm>
          <a:off x="7010400" y="22193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2" name="Line 2"/>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34</xdr:row>
      <xdr:rowOff>104775</xdr:rowOff>
    </xdr:from>
    <xdr:to>
      <xdr:col>6</xdr:col>
      <xdr:colOff>1028700</xdr:colOff>
      <xdr:row>34</xdr:row>
      <xdr:rowOff>104775</xdr:rowOff>
    </xdr:to>
    <xdr:sp>
      <xdr:nvSpPr>
        <xdr:cNvPr id="3" name="Line 4"/>
        <xdr:cNvSpPr>
          <a:spLocks/>
        </xdr:cNvSpPr>
      </xdr:nvSpPr>
      <xdr:spPr>
        <a:xfrm>
          <a:off x="7010400" y="597217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4" name="Line 5"/>
        <xdr:cNvSpPr>
          <a:spLocks/>
        </xdr:cNvSpPr>
      </xdr:nvSpPr>
      <xdr:spPr>
        <a:xfrm>
          <a:off x="3943350" y="59721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409950" y="0"/>
          <a:ext cx="14763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1"/>
  <sheetViews>
    <sheetView workbookViewId="0" topLeftCell="A7">
      <pane xSplit="1" ySplit="11" topLeftCell="B18" activePane="bottomRight" state="frozen"/>
      <selection pane="topLeft" activeCell="A7" sqref="A7"/>
      <selection pane="topRight" activeCell="B7" sqref="B7"/>
      <selection pane="bottomLeft" activeCell="A18" sqref="A18"/>
      <selection pane="bottomRight" activeCell="A47" sqref="A47"/>
    </sheetView>
  </sheetViews>
  <sheetFormatPr defaultColWidth="9.140625" defaultRowHeight="12.75"/>
  <cols>
    <col min="1" max="1" width="32.140625" style="34" customWidth="1"/>
    <col min="2" max="2" width="16.8515625" style="34" customWidth="1"/>
    <col min="3" max="3" width="14.7109375" style="28" customWidth="1"/>
    <col min="4" max="4" width="15.7109375" style="28" customWidth="1"/>
    <col min="5" max="5" width="15.28125" style="28" customWidth="1"/>
    <col min="6" max="16384" width="9.140625" style="34" customWidth="1"/>
  </cols>
  <sheetData>
    <row r="7" spans="1:5" ht="22.5">
      <c r="A7" s="259" t="s">
        <v>204</v>
      </c>
      <c r="B7" s="259"/>
      <c r="C7" s="259"/>
      <c r="D7" s="259"/>
      <c r="E7" s="259"/>
    </row>
    <row r="8" spans="1:5" ht="13.5">
      <c r="A8" s="260" t="s">
        <v>0</v>
      </c>
      <c r="B8" s="260"/>
      <c r="C8" s="260"/>
      <c r="D8" s="260"/>
      <c r="E8" s="260"/>
    </row>
    <row r="9" spans="1:5" ht="15.75">
      <c r="A9" s="261" t="s">
        <v>63</v>
      </c>
      <c r="B9" s="261"/>
      <c r="C9" s="261"/>
      <c r="D9" s="261"/>
      <c r="E9" s="261"/>
    </row>
    <row r="10" spans="1:5" ht="15.75">
      <c r="A10" s="261" t="s">
        <v>224</v>
      </c>
      <c r="B10" s="261"/>
      <c r="C10" s="261"/>
      <c r="D10" s="261"/>
      <c r="E10" s="261"/>
    </row>
    <row r="12" spans="1:5" s="154" customFormat="1" ht="16.5">
      <c r="A12" s="153"/>
      <c r="B12" s="256" t="s">
        <v>64</v>
      </c>
      <c r="C12" s="257"/>
      <c r="D12" s="258" t="s">
        <v>65</v>
      </c>
      <c r="E12" s="257"/>
    </row>
    <row r="13" spans="1:5" s="154" customFormat="1" ht="16.5">
      <c r="A13" s="22"/>
      <c r="B13" s="155" t="s">
        <v>56</v>
      </c>
      <c r="C13" s="156" t="s">
        <v>66</v>
      </c>
      <c r="D13" s="155" t="s">
        <v>56</v>
      </c>
      <c r="E13" s="156" t="s">
        <v>66</v>
      </c>
    </row>
    <row r="14" spans="1:5" s="154" customFormat="1" ht="16.5">
      <c r="A14" s="22"/>
      <c r="B14" s="157" t="s">
        <v>67</v>
      </c>
      <c r="C14" s="158" t="s">
        <v>68</v>
      </c>
      <c r="D14" s="157" t="s">
        <v>67</v>
      </c>
      <c r="E14" s="158" t="s">
        <v>68</v>
      </c>
    </row>
    <row r="15" spans="1:5" s="154" customFormat="1" ht="16.5">
      <c r="A15" s="22"/>
      <c r="B15" s="157" t="s">
        <v>58</v>
      </c>
      <c r="C15" s="158" t="s">
        <v>58</v>
      </c>
      <c r="D15" s="157" t="s">
        <v>69</v>
      </c>
      <c r="E15" s="158" t="s">
        <v>70</v>
      </c>
    </row>
    <row r="16" spans="1:5" s="154" customFormat="1" ht="16.5">
      <c r="A16" s="22"/>
      <c r="B16" s="159">
        <v>39903</v>
      </c>
      <c r="C16" s="159">
        <v>39538</v>
      </c>
      <c r="D16" s="159">
        <f>B16</f>
        <v>39903</v>
      </c>
      <c r="E16" s="159">
        <f>C16</f>
        <v>39538</v>
      </c>
    </row>
    <row r="17" spans="1:5" s="154" customFormat="1" ht="16.5">
      <c r="A17" s="160"/>
      <c r="B17" s="161" t="s">
        <v>23</v>
      </c>
      <c r="C17" s="162" t="s">
        <v>115</v>
      </c>
      <c r="D17" s="161" t="s">
        <v>115</v>
      </c>
      <c r="E17" s="162" t="s">
        <v>115</v>
      </c>
    </row>
    <row r="18" spans="1:5" ht="16.5">
      <c r="A18" s="153" t="s">
        <v>17</v>
      </c>
      <c r="B18" s="163">
        <v>27665</v>
      </c>
      <c r="C18" s="164">
        <v>27473</v>
      </c>
      <c r="D18" s="163">
        <f>B18</f>
        <v>27665</v>
      </c>
      <c r="E18" s="165">
        <f>C18</f>
        <v>27473</v>
      </c>
    </row>
    <row r="19" spans="1:5" ht="16.5">
      <c r="A19" s="22" t="s">
        <v>116</v>
      </c>
      <c r="B19" s="166">
        <v>-12588</v>
      </c>
      <c r="C19" s="167">
        <v>-13163</v>
      </c>
      <c r="D19" s="168">
        <f>B19</f>
        <v>-12588</v>
      </c>
      <c r="E19" s="169">
        <f>C19</f>
        <v>-13163</v>
      </c>
    </row>
    <row r="20" spans="1:5" ht="16.5">
      <c r="A20" s="170" t="s">
        <v>117</v>
      </c>
      <c r="B20" s="171">
        <f>SUM(B18:B19)</f>
        <v>15077</v>
      </c>
      <c r="C20" s="172">
        <f>SUM(C18:C19)</f>
        <v>14310</v>
      </c>
      <c r="D20" s="171">
        <f>SUM(D18:D19)</f>
        <v>15077</v>
      </c>
      <c r="E20" s="173">
        <f>SUM(E18:E19)</f>
        <v>14310</v>
      </c>
    </row>
    <row r="21" spans="1:5" ht="16.5">
      <c r="A21" s="22"/>
      <c r="B21" s="171"/>
      <c r="C21" s="89"/>
      <c r="D21" s="171"/>
      <c r="E21" s="90"/>
    </row>
    <row r="22" spans="1:5" ht="16.5">
      <c r="A22" s="22" t="s">
        <v>71</v>
      </c>
      <c r="B22" s="171">
        <v>228</v>
      </c>
      <c r="C22" s="89">
        <f>122-44</f>
        <v>78</v>
      </c>
      <c r="D22" s="174">
        <f aca="true" t="shared" si="0" ref="D22:E25">B22</f>
        <v>228</v>
      </c>
      <c r="E22" s="90">
        <f t="shared" si="0"/>
        <v>78</v>
      </c>
    </row>
    <row r="23" spans="1:5" ht="16.5">
      <c r="A23" s="22" t="s">
        <v>118</v>
      </c>
      <c r="B23" s="171">
        <v>-2994</v>
      </c>
      <c r="C23" s="89">
        <v>-2323</v>
      </c>
      <c r="D23" s="174">
        <f t="shared" si="0"/>
        <v>-2994</v>
      </c>
      <c r="E23" s="90">
        <f t="shared" si="0"/>
        <v>-2323</v>
      </c>
    </row>
    <row r="24" spans="1:5" ht="16.5">
      <c r="A24" s="22" t="s">
        <v>119</v>
      </c>
      <c r="B24" s="171">
        <v>-2429</v>
      </c>
      <c r="C24" s="89">
        <v>-1690</v>
      </c>
      <c r="D24" s="174">
        <f t="shared" si="0"/>
        <v>-2429</v>
      </c>
      <c r="E24" s="90">
        <f t="shared" si="0"/>
        <v>-1690</v>
      </c>
    </row>
    <row r="25" spans="1:5" ht="16.5">
      <c r="A25" s="175" t="s">
        <v>120</v>
      </c>
      <c r="B25" s="166">
        <f>-513-B27</f>
        <v>-503</v>
      </c>
      <c r="C25" s="167">
        <f>-574-C27+45</f>
        <v>-518</v>
      </c>
      <c r="D25" s="168">
        <f t="shared" si="0"/>
        <v>-503</v>
      </c>
      <c r="E25" s="169">
        <f t="shared" si="0"/>
        <v>-518</v>
      </c>
    </row>
    <row r="26" spans="1:5" ht="16.5">
      <c r="A26" s="170" t="s">
        <v>194</v>
      </c>
      <c r="B26" s="91">
        <f>SUM(B20:B25)</f>
        <v>9379</v>
      </c>
      <c r="C26" s="176">
        <f>SUM(C20:C25)</f>
        <v>9857</v>
      </c>
      <c r="D26" s="91">
        <f>SUM(D20:D25)</f>
        <v>9379</v>
      </c>
      <c r="E26" s="177">
        <f>SUM(E20:E25)</f>
        <v>9857</v>
      </c>
    </row>
    <row r="27" spans="1:5" ht="16.5">
      <c r="A27" s="22" t="s">
        <v>72</v>
      </c>
      <c r="B27" s="171">
        <v>-10</v>
      </c>
      <c r="C27" s="89">
        <v>-11</v>
      </c>
      <c r="D27" s="174">
        <f>B27</f>
        <v>-10</v>
      </c>
      <c r="E27" s="90">
        <f>C27</f>
        <v>-11</v>
      </c>
    </row>
    <row r="28" spans="1:5" ht="37.5" customHeight="1">
      <c r="A28" s="175" t="s">
        <v>173</v>
      </c>
      <c r="B28" s="166">
        <v>0</v>
      </c>
      <c r="C28" s="167">
        <v>0</v>
      </c>
      <c r="D28" s="168">
        <f>B28</f>
        <v>0</v>
      </c>
      <c r="E28" s="169">
        <f>C28</f>
        <v>0</v>
      </c>
    </row>
    <row r="29" spans="1:5" ht="26.25" customHeight="1">
      <c r="A29" s="178" t="s">
        <v>94</v>
      </c>
      <c r="B29" s="91">
        <f>SUM(B26:B28)</f>
        <v>9369</v>
      </c>
      <c r="C29" s="176">
        <f>SUM(C26:C28)</f>
        <v>9846</v>
      </c>
      <c r="D29" s="179">
        <f>SUM(D26:D28)</f>
        <v>9369</v>
      </c>
      <c r="E29" s="180">
        <f>SUM(E26:E28)</f>
        <v>9846</v>
      </c>
    </row>
    <row r="30" spans="1:5" ht="16.5">
      <c r="A30" s="22" t="s">
        <v>33</v>
      </c>
      <c r="B30" s="166">
        <v>-2391</v>
      </c>
      <c r="C30" s="167">
        <v>-2534</v>
      </c>
      <c r="D30" s="168">
        <f>B30</f>
        <v>-2391</v>
      </c>
      <c r="E30" s="169">
        <f>C30</f>
        <v>-2534</v>
      </c>
    </row>
    <row r="31" spans="1:5" ht="18.75" customHeight="1" thickBot="1">
      <c r="A31" s="181" t="s">
        <v>146</v>
      </c>
      <c r="B31" s="182">
        <f>SUM(B29:B30)</f>
        <v>6978</v>
      </c>
      <c r="C31" s="183">
        <f>SUM(C29:C30)</f>
        <v>7312</v>
      </c>
      <c r="D31" s="182">
        <f>SUM(D29:D30)</f>
        <v>6978</v>
      </c>
      <c r="E31" s="184">
        <f>SUM(E29:E30)</f>
        <v>7312</v>
      </c>
    </row>
    <row r="32" spans="1:5" ht="17.25" thickTop="1">
      <c r="A32" s="22"/>
      <c r="B32" s="171"/>
      <c r="C32" s="89"/>
      <c r="D32" s="171"/>
      <c r="E32" s="90"/>
    </row>
    <row r="33" spans="1:5" ht="16.5">
      <c r="A33" s="170" t="s">
        <v>147</v>
      </c>
      <c r="B33" s="171"/>
      <c r="C33" s="89"/>
      <c r="D33" s="171"/>
      <c r="E33" s="90"/>
    </row>
    <row r="34" spans="1:5" ht="16.5">
      <c r="A34" s="22" t="s">
        <v>148</v>
      </c>
      <c r="B34" s="171">
        <f>+B31</f>
        <v>6978</v>
      </c>
      <c r="C34" s="171">
        <f>+C31</f>
        <v>7312</v>
      </c>
      <c r="D34" s="171">
        <f>B34</f>
        <v>6978</v>
      </c>
      <c r="E34" s="171">
        <f>C34</f>
        <v>7312</v>
      </c>
    </row>
    <row r="35" spans="1:5" ht="16.5">
      <c r="A35" s="22" t="s">
        <v>149</v>
      </c>
      <c r="B35" s="185" t="s">
        <v>98</v>
      </c>
      <c r="C35" s="89">
        <v>0</v>
      </c>
      <c r="D35" s="186" t="str">
        <f>B35</f>
        <v>-</v>
      </c>
      <c r="E35" s="187">
        <f>C35</f>
        <v>0</v>
      </c>
    </row>
    <row r="36" spans="1:5" ht="17.25" thickBot="1">
      <c r="A36" s="181" t="s">
        <v>146</v>
      </c>
      <c r="B36" s="183">
        <f>SUM(B34:B35)</f>
        <v>6978</v>
      </c>
      <c r="C36" s="183">
        <f>SUM(C34:C35)</f>
        <v>7312</v>
      </c>
      <c r="D36" s="182">
        <f>SUM(D31:D32)</f>
        <v>6978</v>
      </c>
      <c r="E36" s="184">
        <f>SUM(E31:E32)</f>
        <v>7312</v>
      </c>
    </row>
    <row r="37" spans="1:5" ht="17.25" thickTop="1">
      <c r="A37" s="22"/>
      <c r="B37" s="91"/>
      <c r="C37" s="89"/>
      <c r="D37" s="91"/>
      <c r="E37" s="90"/>
    </row>
    <row r="38" spans="1:5" ht="16.5">
      <c r="A38" s="22" t="s">
        <v>121</v>
      </c>
      <c r="B38" s="92"/>
      <c r="C38" s="89"/>
      <c r="D38" s="92"/>
      <c r="E38" s="90"/>
    </row>
    <row r="39" spans="1:5" ht="16.5">
      <c r="A39" s="26" t="s">
        <v>95</v>
      </c>
      <c r="B39" s="93">
        <f>B36/+NOTES!E153*100</f>
        <v>5.026689430121237</v>
      </c>
      <c r="C39" s="94">
        <v>5.27</v>
      </c>
      <c r="D39" s="92">
        <f>B39</f>
        <v>5.026689430121237</v>
      </c>
      <c r="E39" s="95">
        <f>C39</f>
        <v>5.27</v>
      </c>
    </row>
    <row r="40" spans="1:5" ht="16.5">
      <c r="A40" s="27" t="s">
        <v>96</v>
      </c>
      <c r="B40" s="96">
        <f>NOTES!E164</f>
        <v>5.026689430121237</v>
      </c>
      <c r="C40" s="97">
        <v>5.27</v>
      </c>
      <c r="D40" s="96">
        <f>B40</f>
        <v>5.026689430121237</v>
      </c>
      <c r="E40" s="98">
        <f>C40</f>
        <v>5.27</v>
      </c>
    </row>
    <row r="41" spans="1:5" ht="16.5">
      <c r="A41" s="21"/>
      <c r="B41" s="99"/>
      <c r="C41" s="100"/>
      <c r="D41" s="100"/>
      <c r="E41" s="100"/>
    </row>
    <row r="42" spans="1:5" ht="16.5">
      <c r="A42" s="21"/>
      <c r="B42" s="99"/>
      <c r="C42" s="100"/>
      <c r="D42" s="100"/>
      <c r="E42" s="100"/>
    </row>
    <row r="43" spans="1:5" ht="16.5">
      <c r="A43" s="21"/>
      <c r="B43" s="99"/>
      <c r="C43" s="100"/>
      <c r="D43" s="100"/>
      <c r="E43" s="100"/>
    </row>
    <row r="44" spans="1:5" ht="13.5">
      <c r="A44" s="255" t="s">
        <v>251</v>
      </c>
      <c r="B44" s="255"/>
      <c r="C44" s="255"/>
      <c r="D44" s="255"/>
      <c r="E44" s="255"/>
    </row>
    <row r="45" spans="1:5" ht="13.5">
      <c r="A45" s="255" t="s">
        <v>174</v>
      </c>
      <c r="B45" s="255"/>
      <c r="C45" s="255"/>
      <c r="D45" s="255"/>
      <c r="E45" s="255"/>
    </row>
    <row r="46" spans="1:5" ht="16.5">
      <c r="A46" s="241" t="s">
        <v>252</v>
      </c>
      <c r="B46" s="99"/>
      <c r="C46" s="100"/>
      <c r="D46" s="100"/>
      <c r="E46" s="100"/>
    </row>
    <row r="47" spans="1:5" ht="16.5">
      <c r="A47" s="21"/>
      <c r="B47" s="99"/>
      <c r="C47" s="100"/>
      <c r="D47" s="100"/>
      <c r="E47" s="100"/>
    </row>
    <row r="48" spans="1:5" ht="16.5">
      <c r="A48" s="21"/>
      <c r="B48" s="99"/>
      <c r="C48" s="100"/>
      <c r="D48" s="100"/>
      <c r="E48" s="100"/>
    </row>
    <row r="49" spans="1:5" ht="16.5">
      <c r="A49" s="21"/>
      <c r="B49" s="99"/>
      <c r="C49" s="100"/>
      <c r="D49" s="100"/>
      <c r="E49" s="100"/>
    </row>
    <row r="50" spans="1:5" ht="16.5">
      <c r="A50" s="21"/>
      <c r="B50" s="99"/>
      <c r="C50" s="100"/>
      <c r="D50" s="100"/>
      <c r="E50" s="100"/>
    </row>
    <row r="51" spans="1:5" ht="16.5">
      <c r="A51" s="21"/>
      <c r="B51" s="99"/>
      <c r="C51" s="100"/>
      <c r="D51" s="100"/>
      <c r="E51" s="100"/>
    </row>
  </sheetData>
  <mergeCells count="8">
    <mergeCell ref="A7:E7"/>
    <mergeCell ref="A8:E8"/>
    <mergeCell ref="A9:E9"/>
    <mergeCell ref="A10:E10"/>
    <mergeCell ref="A45:E45"/>
    <mergeCell ref="A44:E44"/>
    <mergeCell ref="B12:C12"/>
    <mergeCell ref="D12:E12"/>
  </mergeCells>
  <printOptions horizontalCentered="1"/>
  <pageMargins left="1.1023622047244095" right="0.7480314960629921" top="0.984251968503937" bottom="0.984251968503937" header="0.5118110236220472" footer="0.5118110236220472"/>
  <pageSetup fitToHeight="1" fitToWidth="1" orientation="portrait" scale="8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G100"/>
  <sheetViews>
    <sheetView workbookViewId="0" topLeftCell="A10">
      <pane xSplit="4" ySplit="7" topLeftCell="E17" activePane="bottomRight" state="frozen"/>
      <selection pane="topLeft" activeCell="A10" sqref="A10"/>
      <selection pane="topRight" activeCell="E10" sqref="E10"/>
      <selection pane="bottomLeft" activeCell="A17" sqref="A17"/>
      <selection pane="bottomRight" activeCell="D24" sqref="D24"/>
    </sheetView>
  </sheetViews>
  <sheetFormatPr defaultColWidth="9.140625" defaultRowHeight="12.75"/>
  <cols>
    <col min="1" max="3" width="9.140625" style="34" customWidth="1"/>
    <col min="4" max="4" width="21.00390625" style="34" customWidth="1"/>
    <col min="5" max="5" width="19.8515625" style="28" customWidth="1"/>
    <col min="6" max="6" width="12.8515625" style="34" customWidth="1"/>
    <col min="7" max="7" width="21.7109375" style="34" customWidth="1"/>
    <col min="8" max="16384" width="9.140625" style="34" customWidth="1"/>
  </cols>
  <sheetData>
    <row r="6" spans="1:7" ht="18.75" customHeight="1">
      <c r="A6" s="259" t="s">
        <v>205</v>
      </c>
      <c r="B6" s="259"/>
      <c r="C6" s="259"/>
      <c r="D6" s="259"/>
      <c r="E6" s="259"/>
      <c r="F6" s="259"/>
      <c r="G6" s="259"/>
    </row>
    <row r="7" spans="1:7" ht="13.5">
      <c r="A7" s="262" t="s">
        <v>0</v>
      </c>
      <c r="B7" s="262"/>
      <c r="C7" s="262"/>
      <c r="D7" s="262"/>
      <c r="E7" s="262"/>
      <c r="F7" s="262"/>
      <c r="G7" s="262"/>
    </row>
    <row r="8" spans="1:7" ht="15.75">
      <c r="A8" s="263" t="s">
        <v>52</v>
      </c>
      <c r="B8" s="263"/>
      <c r="C8" s="263"/>
      <c r="D8" s="263"/>
      <c r="E8" s="263"/>
      <c r="F8" s="263"/>
      <c r="G8" s="263"/>
    </row>
    <row r="9" spans="1:7" ht="15.75">
      <c r="A9" s="263" t="s">
        <v>213</v>
      </c>
      <c r="B9" s="263"/>
      <c r="C9" s="263"/>
      <c r="D9" s="263"/>
      <c r="E9" s="263"/>
      <c r="F9" s="263"/>
      <c r="G9" s="263"/>
    </row>
    <row r="10" ht="15.75" customHeight="1"/>
    <row r="11" spans="1:7" ht="15.75">
      <c r="A11" s="1"/>
      <c r="B11" s="2"/>
      <c r="C11" s="2"/>
      <c r="D11" s="2"/>
      <c r="E11" s="85" t="s">
        <v>53</v>
      </c>
      <c r="F11" s="101"/>
      <c r="G11" s="188" t="s">
        <v>53</v>
      </c>
    </row>
    <row r="12" spans="1:7" ht="15.75">
      <c r="A12" s="1"/>
      <c r="B12" s="2"/>
      <c r="C12" s="2"/>
      <c r="D12" s="2"/>
      <c r="E12" s="85" t="s">
        <v>54</v>
      </c>
      <c r="F12" s="101"/>
      <c r="G12" s="188" t="s">
        <v>55</v>
      </c>
    </row>
    <row r="13" spans="1:7" ht="15.75">
      <c r="A13" s="1"/>
      <c r="B13" s="2"/>
      <c r="C13" s="2"/>
      <c r="D13" s="2"/>
      <c r="E13" s="85" t="s">
        <v>56</v>
      </c>
      <c r="F13" s="101"/>
      <c r="G13" s="188" t="s">
        <v>57</v>
      </c>
    </row>
    <row r="14" spans="1:7" ht="15.75">
      <c r="A14" s="1"/>
      <c r="B14" s="2"/>
      <c r="C14" s="2"/>
      <c r="D14" s="2"/>
      <c r="E14" s="85" t="s">
        <v>70</v>
      </c>
      <c r="F14" s="101"/>
      <c r="G14" s="188" t="s">
        <v>93</v>
      </c>
    </row>
    <row r="15" spans="1:7" ht="15.75">
      <c r="A15" s="3"/>
      <c r="B15" s="2"/>
      <c r="C15" s="2"/>
      <c r="D15" s="2"/>
      <c r="E15" s="86" t="s">
        <v>225</v>
      </c>
      <c r="F15" s="78"/>
      <c r="G15" s="78" t="s">
        <v>226</v>
      </c>
    </row>
    <row r="16" spans="1:7" ht="15.75">
      <c r="A16" s="1"/>
      <c r="B16" s="2"/>
      <c r="C16" s="2"/>
      <c r="D16" s="2"/>
      <c r="E16" s="85" t="s">
        <v>23</v>
      </c>
      <c r="F16" s="101"/>
      <c r="G16" s="188" t="s">
        <v>115</v>
      </c>
    </row>
    <row r="17" spans="2:7" ht="15.75">
      <c r="B17" s="4" t="s">
        <v>150</v>
      </c>
      <c r="C17" s="2"/>
      <c r="D17" s="2"/>
      <c r="E17" s="79"/>
      <c r="F17" s="5"/>
      <c r="G17" s="189"/>
    </row>
    <row r="18" spans="1:7" ht="15.75">
      <c r="A18" s="1"/>
      <c r="B18" s="2" t="s">
        <v>59</v>
      </c>
      <c r="C18" s="2"/>
      <c r="D18" s="2"/>
      <c r="E18" s="79">
        <v>57916</v>
      </c>
      <c r="F18" s="5"/>
      <c r="G18" s="79">
        <v>55369</v>
      </c>
    </row>
    <row r="19" spans="1:7" ht="15.75">
      <c r="A19" s="1"/>
      <c r="B19" s="2" t="s">
        <v>197</v>
      </c>
      <c r="C19" s="2"/>
      <c r="D19" s="2"/>
      <c r="E19" s="79"/>
      <c r="F19" s="5"/>
      <c r="G19" s="79">
        <v>0</v>
      </c>
    </row>
    <row r="20" spans="1:7" ht="15.75" hidden="1">
      <c r="A20" s="1"/>
      <c r="B20" s="2" t="s">
        <v>198</v>
      </c>
      <c r="C20" s="2"/>
      <c r="D20" s="2"/>
      <c r="E20" s="79">
        <v>0</v>
      </c>
      <c r="F20" s="5"/>
      <c r="G20" s="79">
        <v>0</v>
      </c>
    </row>
    <row r="21" spans="1:7" ht="15.75">
      <c r="A21" s="1"/>
      <c r="B21" s="29" t="s">
        <v>151</v>
      </c>
      <c r="C21" s="2"/>
      <c r="D21" s="2"/>
      <c r="E21" s="80">
        <f>SUM(E18:E20)</f>
        <v>57916</v>
      </c>
      <c r="F21" s="5"/>
      <c r="G21" s="80">
        <f>SUM(G18:G20)</f>
        <v>55369</v>
      </c>
    </row>
    <row r="22" spans="1:7" ht="15.75">
      <c r="A22" s="1"/>
      <c r="B22" s="2"/>
      <c r="C22" s="2"/>
      <c r="D22" s="2"/>
      <c r="E22" s="79"/>
      <c r="F22" s="5"/>
      <c r="G22" s="79"/>
    </row>
    <row r="23" spans="1:7" ht="15.75">
      <c r="A23" s="1"/>
      <c r="B23" s="2" t="s">
        <v>60</v>
      </c>
      <c r="C23" s="6"/>
      <c r="D23" s="7"/>
      <c r="E23" s="79">
        <v>34133</v>
      </c>
      <c r="F23" s="5"/>
      <c r="G23" s="79">
        <v>33581</v>
      </c>
    </row>
    <row r="24" spans="1:7" ht="15.75">
      <c r="A24" s="1"/>
      <c r="B24" s="2" t="s">
        <v>153</v>
      </c>
      <c r="C24" s="6"/>
      <c r="D24" s="7"/>
      <c r="E24" s="79">
        <f>31938+1</f>
        <v>31939</v>
      </c>
      <c r="F24" s="5"/>
      <c r="G24" s="79">
        <v>32173</v>
      </c>
    </row>
    <row r="25" spans="1:7" ht="15.75">
      <c r="A25" s="1"/>
      <c r="B25" s="2" t="s">
        <v>143</v>
      </c>
      <c r="C25" s="6"/>
      <c r="D25" s="7"/>
      <c r="E25" s="79">
        <v>1488</v>
      </c>
      <c r="F25" s="5"/>
      <c r="G25" s="79">
        <v>1681</v>
      </c>
    </row>
    <row r="26" spans="1:7" ht="15.75">
      <c r="A26" s="1"/>
      <c r="B26" s="2" t="s">
        <v>196</v>
      </c>
      <c r="C26" s="6"/>
      <c r="D26" s="7"/>
      <c r="E26" s="79">
        <f>853+61</f>
        <v>914</v>
      </c>
      <c r="F26" s="5"/>
      <c r="G26" s="79">
        <v>1021</v>
      </c>
    </row>
    <row r="27" spans="1:7" ht="15.75">
      <c r="A27" s="1"/>
      <c r="B27" s="2" t="s">
        <v>227</v>
      </c>
      <c r="C27" s="6"/>
      <c r="D27" s="7"/>
      <c r="E27" s="79">
        <v>0</v>
      </c>
      <c r="F27" s="5"/>
      <c r="G27" s="79">
        <v>8131</v>
      </c>
    </row>
    <row r="28" spans="1:7" ht="15.75">
      <c r="A28" s="1"/>
      <c r="B28" s="2" t="s">
        <v>92</v>
      </c>
      <c r="C28" s="6"/>
      <c r="D28" s="7"/>
      <c r="E28" s="79">
        <f>27581+1</f>
        <v>27582</v>
      </c>
      <c r="F28" s="5"/>
      <c r="G28" s="79">
        <v>18424</v>
      </c>
    </row>
    <row r="29" spans="1:7" ht="15.75">
      <c r="A29" s="1"/>
      <c r="B29" s="29" t="s">
        <v>152</v>
      </c>
      <c r="C29" s="2"/>
      <c r="D29" s="2"/>
      <c r="E29" s="80">
        <f>SUM(E23:E28)</f>
        <v>96056</v>
      </c>
      <c r="F29" s="5"/>
      <c r="G29" s="80">
        <f>SUM(G23:G28)</f>
        <v>95011</v>
      </c>
    </row>
    <row r="30" spans="1:7" ht="15.75">
      <c r="A30" s="1"/>
      <c r="B30" s="2"/>
      <c r="C30" s="2"/>
      <c r="D30" s="2"/>
      <c r="E30" s="79"/>
      <c r="F30" s="5"/>
      <c r="G30" s="79"/>
    </row>
    <row r="31" spans="1:7" ht="15.75" hidden="1">
      <c r="A31" s="1"/>
      <c r="B31" s="32" t="s">
        <v>184</v>
      </c>
      <c r="C31" s="2"/>
      <c r="D31" s="2"/>
      <c r="E31" s="87">
        <v>0</v>
      </c>
      <c r="F31" s="5"/>
      <c r="G31" s="79">
        <v>0</v>
      </c>
    </row>
    <row r="32" spans="1:7" ht="15.75" hidden="1">
      <c r="A32" s="1"/>
      <c r="B32" s="2"/>
      <c r="C32" s="2"/>
      <c r="D32" s="2"/>
      <c r="E32" s="79"/>
      <c r="F32" s="5"/>
      <c r="G32" s="79"/>
    </row>
    <row r="33" spans="1:7" ht="16.5" thickBot="1">
      <c r="A33" s="1"/>
      <c r="B33" s="11" t="s">
        <v>154</v>
      </c>
      <c r="C33" s="2"/>
      <c r="D33" s="2"/>
      <c r="E33" s="81">
        <f>E21+E29+E31</f>
        <v>153972</v>
      </c>
      <c r="F33" s="9"/>
      <c r="G33" s="81">
        <f>G21+G29+G31</f>
        <v>150380</v>
      </c>
    </row>
    <row r="34" spans="1:7" ht="16.5" thickTop="1">
      <c r="A34" s="1"/>
      <c r="B34" s="2"/>
      <c r="C34" s="2"/>
      <c r="D34" s="2"/>
      <c r="E34" s="79"/>
      <c r="F34" s="5"/>
      <c r="G34" s="79"/>
    </row>
    <row r="35" spans="1:7" ht="15.75">
      <c r="A35" s="1"/>
      <c r="B35" s="11" t="s">
        <v>155</v>
      </c>
      <c r="C35" s="2"/>
      <c r="D35" s="2"/>
      <c r="E35" s="79"/>
      <c r="F35" s="5"/>
      <c r="G35" s="79"/>
    </row>
    <row r="36" spans="1:7" ht="15.75">
      <c r="A36" s="1"/>
      <c r="B36" s="2" t="s">
        <v>131</v>
      </c>
      <c r="C36" s="2"/>
      <c r="D36" s="2"/>
      <c r="E36" s="79">
        <v>69739</v>
      </c>
      <c r="F36" s="5"/>
      <c r="G36" s="79">
        <v>69739</v>
      </c>
    </row>
    <row r="37" spans="1:7" ht="15.75">
      <c r="A37" s="1"/>
      <c r="B37" s="2" t="s">
        <v>61</v>
      </c>
      <c r="C37" s="2"/>
      <c r="D37" s="2"/>
      <c r="E37" s="79">
        <v>69369</v>
      </c>
      <c r="F37" s="5"/>
      <c r="G37" s="79">
        <v>62391</v>
      </c>
    </row>
    <row r="38" spans="1:7" ht="15.75">
      <c r="A38" s="1"/>
      <c r="B38" s="2" t="s">
        <v>195</v>
      </c>
      <c r="C38" s="2"/>
      <c r="D38" s="2"/>
      <c r="E38" s="190">
        <v>-1578</v>
      </c>
      <c r="F38" s="5"/>
      <c r="G38" s="190">
        <v>-1578</v>
      </c>
    </row>
    <row r="39" spans="1:7" ht="15.75">
      <c r="A39" s="1"/>
      <c r="B39" s="11" t="s">
        <v>156</v>
      </c>
      <c r="C39" s="2"/>
      <c r="D39" s="2"/>
      <c r="E39" s="80">
        <f>SUM(E36:E38)</f>
        <v>137530</v>
      </c>
      <c r="F39" s="5"/>
      <c r="G39" s="80">
        <f>SUM(G36:G38)</f>
        <v>130552</v>
      </c>
    </row>
    <row r="40" spans="1:7" ht="15.75">
      <c r="A40" s="1"/>
      <c r="B40" s="11"/>
      <c r="C40" s="2"/>
      <c r="D40" s="2"/>
      <c r="E40" s="79"/>
      <c r="F40" s="5"/>
      <c r="G40" s="79"/>
    </row>
    <row r="41" spans="1:7" ht="15.75" hidden="1">
      <c r="A41" s="1"/>
      <c r="B41" s="2" t="s">
        <v>188</v>
      </c>
      <c r="C41" s="2"/>
      <c r="D41" s="2"/>
      <c r="E41" s="79">
        <v>0</v>
      </c>
      <c r="F41" s="5"/>
      <c r="G41" s="79">
        <v>0</v>
      </c>
    </row>
    <row r="42" spans="1:7" ht="15.75" hidden="1">
      <c r="A42" s="1"/>
      <c r="B42" s="11"/>
      <c r="C42" s="2"/>
      <c r="D42" s="2"/>
      <c r="E42" s="79"/>
      <c r="F42" s="5"/>
      <c r="G42" s="79"/>
    </row>
    <row r="43" spans="2:7" ht="15.75">
      <c r="B43" s="4" t="s">
        <v>157</v>
      </c>
      <c r="C43" s="2"/>
      <c r="D43" s="2"/>
      <c r="E43" s="79"/>
      <c r="F43" s="5"/>
      <c r="G43" s="79"/>
    </row>
    <row r="44" spans="2:7" ht="15.75">
      <c r="B44" s="2" t="s">
        <v>158</v>
      </c>
      <c r="C44" s="2"/>
      <c r="D44" s="2"/>
      <c r="E44" s="79">
        <v>4236</v>
      </c>
      <c r="F44" s="5"/>
      <c r="G44" s="79">
        <v>3787</v>
      </c>
    </row>
    <row r="45" spans="2:7" ht="15.75">
      <c r="B45" s="1"/>
      <c r="C45" s="6"/>
      <c r="D45" s="8"/>
      <c r="E45" s="79"/>
      <c r="F45" s="5"/>
      <c r="G45" s="79"/>
    </row>
    <row r="46" spans="2:7" ht="15.75">
      <c r="B46" s="29" t="s">
        <v>162</v>
      </c>
      <c r="C46" s="6"/>
      <c r="D46" s="8"/>
      <c r="E46" s="80">
        <f>SUM(E43:E45)</f>
        <v>4236</v>
      </c>
      <c r="F46" s="5"/>
      <c r="G46" s="80">
        <f>SUM(G43:G45)</f>
        <v>3787</v>
      </c>
    </row>
    <row r="47" spans="2:7" ht="15.75">
      <c r="B47" s="1"/>
      <c r="C47" s="6"/>
      <c r="D47" s="8"/>
      <c r="E47" s="79"/>
      <c r="F47" s="5"/>
      <c r="G47" s="79"/>
    </row>
    <row r="48" spans="1:7" ht="15.75">
      <c r="A48" s="1"/>
      <c r="B48" s="2" t="s">
        <v>159</v>
      </c>
      <c r="C48" s="6"/>
      <c r="D48" s="7"/>
      <c r="E48" s="79">
        <v>9479</v>
      </c>
      <c r="F48" s="5"/>
      <c r="G48" s="79">
        <v>10081</v>
      </c>
    </row>
    <row r="49" spans="1:7" ht="15.75">
      <c r="A49" s="1"/>
      <c r="B49" s="23" t="s">
        <v>160</v>
      </c>
      <c r="C49" s="24"/>
      <c r="D49" s="25"/>
      <c r="E49" s="79">
        <v>2274</v>
      </c>
      <c r="F49" s="5"/>
      <c r="G49" s="79">
        <v>5304</v>
      </c>
    </row>
    <row r="50" spans="1:7" ht="15.75">
      <c r="A50" s="1"/>
      <c r="B50" s="1" t="s">
        <v>33</v>
      </c>
      <c r="C50" s="6"/>
      <c r="D50" s="8"/>
      <c r="E50" s="79">
        <v>0</v>
      </c>
      <c r="F50" s="5"/>
      <c r="G50" s="79">
        <v>0</v>
      </c>
    </row>
    <row r="51" spans="1:7" ht="15.75">
      <c r="A51" s="1"/>
      <c r="B51" s="1" t="s">
        <v>113</v>
      </c>
      <c r="C51" s="6"/>
      <c r="D51" s="8"/>
      <c r="E51" s="79">
        <v>453</v>
      </c>
      <c r="F51" s="5"/>
      <c r="G51" s="79">
        <v>656</v>
      </c>
    </row>
    <row r="52" spans="1:7" ht="15.75">
      <c r="A52" s="1"/>
      <c r="B52" s="29" t="s">
        <v>161</v>
      </c>
      <c r="C52" s="3"/>
      <c r="D52" s="3"/>
      <c r="E52" s="80">
        <f>SUM(E48:E51)</f>
        <v>12206</v>
      </c>
      <c r="F52" s="5"/>
      <c r="G52" s="80">
        <f>SUM(G48:G51)</f>
        <v>16041</v>
      </c>
    </row>
    <row r="53" spans="1:7" ht="15.75">
      <c r="A53" s="1"/>
      <c r="B53" s="29"/>
      <c r="C53" s="3"/>
      <c r="D53" s="3"/>
      <c r="E53" s="79"/>
      <c r="F53" s="5"/>
      <c r="G53" s="79"/>
    </row>
    <row r="54" spans="1:7" ht="16.5" thickBot="1">
      <c r="A54" s="1"/>
      <c r="B54" s="31" t="s">
        <v>163</v>
      </c>
      <c r="C54" s="30"/>
      <c r="D54" s="30"/>
      <c r="E54" s="81">
        <f>E52+E46</f>
        <v>16442</v>
      </c>
      <c r="F54" s="9"/>
      <c r="G54" s="81">
        <f>G52+G46</f>
        <v>19828</v>
      </c>
    </row>
    <row r="55" spans="1:7" ht="16.5" thickTop="1">
      <c r="A55" s="1"/>
      <c r="B55" s="29"/>
      <c r="C55" s="3"/>
      <c r="D55" s="3"/>
      <c r="E55" s="79"/>
      <c r="F55" s="5"/>
      <c r="G55" s="79"/>
    </row>
    <row r="56" spans="1:7" ht="16.5" thickBot="1">
      <c r="A56" s="1"/>
      <c r="B56" s="31" t="s">
        <v>164</v>
      </c>
      <c r="C56" s="2"/>
      <c r="D56" s="2"/>
      <c r="E56" s="82">
        <f>E54+E39</f>
        <v>153972</v>
      </c>
      <c r="F56" s="9"/>
      <c r="G56" s="82">
        <f>G54+G39+G41</f>
        <v>150380</v>
      </c>
    </row>
    <row r="57" spans="1:7" ht="16.5" thickTop="1">
      <c r="A57" s="1"/>
      <c r="B57" s="2"/>
      <c r="C57" s="2"/>
      <c r="D57" s="2"/>
      <c r="E57" s="79"/>
      <c r="F57" s="5"/>
      <c r="G57" s="79"/>
    </row>
    <row r="58" spans="1:7" ht="15.75">
      <c r="A58" s="1"/>
      <c r="B58" s="2"/>
      <c r="C58" s="2"/>
      <c r="D58" s="2"/>
      <c r="E58" s="83"/>
      <c r="F58" s="10"/>
      <c r="G58" s="83"/>
    </row>
    <row r="59" spans="1:7" ht="15.75">
      <c r="A59" s="1"/>
      <c r="B59" s="11" t="s">
        <v>223</v>
      </c>
      <c r="C59" s="11"/>
      <c r="D59" s="11"/>
      <c r="E59" s="84">
        <f>(E39+E41)/E36/2</f>
        <v>0.98603363971379</v>
      </c>
      <c r="F59" s="12"/>
      <c r="G59" s="84">
        <f>(G39+G41)/G36/2</f>
        <v>0.9360042443969658</v>
      </c>
    </row>
    <row r="60" spans="1:7" ht="18.75">
      <c r="A60" s="13"/>
      <c r="B60" s="14"/>
      <c r="C60" s="14"/>
      <c r="D60" s="14"/>
      <c r="E60" s="79"/>
      <c r="F60" s="5"/>
      <c r="G60" s="189"/>
    </row>
    <row r="61" spans="1:7" ht="15.75">
      <c r="A61" s="15"/>
      <c r="B61" s="14"/>
      <c r="C61" s="14"/>
      <c r="D61" s="14"/>
      <c r="E61" s="79"/>
      <c r="F61" s="5"/>
      <c r="G61" s="189"/>
    </row>
    <row r="62" spans="1:7" ht="15.75">
      <c r="A62" s="15"/>
      <c r="B62" s="14"/>
      <c r="C62" s="14"/>
      <c r="D62" s="14"/>
      <c r="E62" s="79"/>
      <c r="F62" s="5"/>
      <c r="G62" s="189"/>
    </row>
    <row r="63" spans="1:7" ht="16.5" customHeight="1">
      <c r="A63" s="255" t="s">
        <v>228</v>
      </c>
      <c r="B63" s="255"/>
      <c r="C63" s="255"/>
      <c r="D63" s="255"/>
      <c r="E63" s="255"/>
      <c r="F63" s="255"/>
      <c r="G63" s="255"/>
    </row>
    <row r="64" spans="1:7" ht="15.75">
      <c r="A64" s="255" t="s">
        <v>174</v>
      </c>
      <c r="B64" s="255"/>
      <c r="C64" s="255"/>
      <c r="D64" s="255"/>
      <c r="E64" s="255"/>
      <c r="F64" s="5"/>
      <c r="G64" s="189"/>
    </row>
    <row r="65" spans="1:7" ht="15">
      <c r="A65" s="19"/>
      <c r="B65" s="18"/>
      <c r="C65" s="14"/>
      <c r="D65" s="14"/>
      <c r="E65" s="88"/>
      <c r="F65" s="20"/>
      <c r="G65" s="191"/>
    </row>
    <row r="66" spans="1:7" ht="15">
      <c r="A66" s="15"/>
      <c r="B66" s="18"/>
      <c r="C66" s="17"/>
      <c r="D66" s="17"/>
      <c r="E66" s="88"/>
      <c r="F66" s="20"/>
      <c r="G66" s="191"/>
    </row>
    <row r="67" spans="1:7" ht="15">
      <c r="A67" s="15"/>
      <c r="B67" s="18"/>
      <c r="C67" s="14"/>
      <c r="D67" s="14"/>
      <c r="E67" s="88"/>
      <c r="F67" s="20"/>
      <c r="G67" s="191"/>
    </row>
    <row r="68" spans="1:7" ht="15">
      <c r="A68" s="15"/>
      <c r="B68" s="16"/>
      <c r="C68" s="14"/>
      <c r="D68" s="14"/>
      <c r="E68" s="88"/>
      <c r="F68" s="20"/>
      <c r="G68" s="191"/>
    </row>
    <row r="69" spans="1:7" ht="15">
      <c r="A69" s="15"/>
      <c r="B69" s="18"/>
      <c r="C69" s="14"/>
      <c r="D69" s="14"/>
      <c r="E69" s="88"/>
      <c r="F69" s="20"/>
      <c r="G69" s="191"/>
    </row>
    <row r="70" spans="1:7" ht="15">
      <c r="A70" s="15"/>
      <c r="B70" s="18"/>
      <c r="C70" s="14"/>
      <c r="D70" s="14"/>
      <c r="E70" s="88"/>
      <c r="F70" s="20"/>
      <c r="G70" s="191"/>
    </row>
    <row r="71" spans="1:7" ht="15">
      <c r="A71" s="15"/>
      <c r="B71" s="18"/>
      <c r="C71" s="14"/>
      <c r="D71" s="14"/>
      <c r="E71" s="88"/>
      <c r="F71" s="20"/>
      <c r="G71" s="191"/>
    </row>
    <row r="72" spans="1:7" ht="15">
      <c r="A72" s="15"/>
      <c r="B72" s="18"/>
      <c r="C72" s="14"/>
      <c r="D72" s="14"/>
      <c r="E72" s="88"/>
      <c r="F72" s="20"/>
      <c r="G72" s="191"/>
    </row>
    <row r="73" spans="1:7" ht="15">
      <c r="A73" s="15"/>
      <c r="B73" s="18"/>
      <c r="C73" s="14"/>
      <c r="D73" s="14"/>
      <c r="E73" s="88"/>
      <c r="F73" s="20"/>
      <c r="G73" s="191"/>
    </row>
    <row r="74" spans="1:7" ht="15">
      <c r="A74" s="15"/>
      <c r="B74" s="18"/>
      <c r="C74" s="14"/>
      <c r="D74" s="14"/>
      <c r="E74" s="88"/>
      <c r="F74" s="20"/>
      <c r="G74" s="191"/>
    </row>
    <row r="75" spans="1:7" ht="15">
      <c r="A75" s="15"/>
      <c r="B75" s="18"/>
      <c r="C75" s="14"/>
      <c r="D75" s="14"/>
      <c r="E75" s="88"/>
      <c r="F75" s="20"/>
      <c r="G75" s="191"/>
    </row>
    <row r="76" spans="1:7" ht="15">
      <c r="A76" s="15"/>
      <c r="B76" s="18"/>
      <c r="C76" s="14"/>
      <c r="D76" s="14"/>
      <c r="E76" s="88"/>
      <c r="F76" s="20"/>
      <c r="G76" s="191"/>
    </row>
    <row r="77" spans="1:7" ht="15">
      <c r="A77" s="15"/>
      <c r="B77" s="18"/>
      <c r="C77" s="14"/>
      <c r="D77" s="14"/>
      <c r="E77" s="88"/>
      <c r="F77" s="20"/>
      <c r="G77" s="191"/>
    </row>
    <row r="78" spans="1:7" ht="15">
      <c r="A78" s="15"/>
      <c r="B78" s="18"/>
      <c r="C78" s="14"/>
      <c r="D78" s="14"/>
      <c r="E78" s="88"/>
      <c r="F78" s="20"/>
      <c r="G78" s="191"/>
    </row>
    <row r="79" spans="1:7" ht="15">
      <c r="A79" s="15"/>
      <c r="B79" s="18"/>
      <c r="C79" s="14"/>
      <c r="D79" s="14"/>
      <c r="E79" s="88"/>
      <c r="F79" s="20"/>
      <c r="G79" s="191"/>
    </row>
    <row r="80" spans="1:7" ht="15">
      <c r="A80" s="15"/>
      <c r="B80" s="18"/>
      <c r="C80" s="14"/>
      <c r="D80" s="14"/>
      <c r="E80" s="88"/>
      <c r="F80" s="20"/>
      <c r="G80" s="191"/>
    </row>
    <row r="81" spans="1:7" ht="15">
      <c r="A81" s="15"/>
      <c r="B81" s="18"/>
      <c r="C81" s="14"/>
      <c r="D81" s="14"/>
      <c r="E81" s="88"/>
      <c r="F81" s="20"/>
      <c r="G81" s="191"/>
    </row>
    <row r="82" spans="1:7" ht="15">
      <c r="A82" s="15"/>
      <c r="B82" s="18"/>
      <c r="C82" s="14"/>
      <c r="D82" s="14"/>
      <c r="E82" s="88"/>
      <c r="F82" s="20"/>
      <c r="G82" s="191"/>
    </row>
    <row r="83" spans="1:7" ht="15">
      <c r="A83" s="15"/>
      <c r="B83" s="14"/>
      <c r="C83" s="14"/>
      <c r="D83" s="14"/>
      <c r="E83" s="88"/>
      <c r="F83" s="20"/>
      <c r="G83" s="191"/>
    </row>
    <row r="84" spans="1:7" ht="15">
      <c r="A84" s="15"/>
      <c r="B84" s="14"/>
      <c r="C84" s="14"/>
      <c r="D84" s="14"/>
      <c r="E84" s="88"/>
      <c r="F84" s="20"/>
      <c r="G84" s="191"/>
    </row>
    <row r="85" spans="1:7" ht="15">
      <c r="A85" s="15"/>
      <c r="B85" s="14"/>
      <c r="C85" s="14"/>
      <c r="D85" s="14"/>
      <c r="E85" s="88"/>
      <c r="F85" s="20"/>
      <c r="G85" s="191"/>
    </row>
    <row r="86" spans="1:7" ht="15">
      <c r="A86" s="15"/>
      <c r="B86" s="14"/>
      <c r="C86" s="14"/>
      <c r="D86" s="14"/>
      <c r="E86" s="88"/>
      <c r="F86" s="20"/>
      <c r="G86" s="191"/>
    </row>
    <row r="87" spans="1:7" ht="15">
      <c r="A87" s="15"/>
      <c r="B87" s="14"/>
      <c r="C87" s="14"/>
      <c r="D87" s="14"/>
      <c r="E87" s="88"/>
      <c r="F87" s="20"/>
      <c r="G87" s="191"/>
    </row>
    <row r="88" spans="1:7" ht="15">
      <c r="A88" s="15"/>
      <c r="B88" s="14"/>
      <c r="C88" s="14"/>
      <c r="D88" s="14"/>
      <c r="E88" s="88"/>
      <c r="F88" s="20"/>
      <c r="G88" s="191"/>
    </row>
    <row r="89" spans="1:7" ht="15">
      <c r="A89" s="15"/>
      <c r="B89" s="14"/>
      <c r="C89" s="14"/>
      <c r="D89" s="14"/>
      <c r="E89" s="88"/>
      <c r="F89" s="20"/>
      <c r="G89" s="191"/>
    </row>
    <row r="90" spans="1:7" ht="15">
      <c r="A90" s="15"/>
      <c r="B90" s="14"/>
      <c r="C90" s="14"/>
      <c r="D90" s="14"/>
      <c r="E90" s="88"/>
      <c r="F90" s="20"/>
      <c r="G90" s="191"/>
    </row>
    <row r="91" spans="1:7" ht="15">
      <c r="A91" s="15"/>
      <c r="B91" s="14"/>
      <c r="C91" s="14"/>
      <c r="D91" s="14"/>
      <c r="E91" s="88"/>
      <c r="F91" s="20"/>
      <c r="G91" s="191"/>
    </row>
    <row r="92" spans="1:7" ht="15">
      <c r="A92" s="15"/>
      <c r="B92" s="14"/>
      <c r="C92" s="14"/>
      <c r="D92" s="14"/>
      <c r="E92" s="88"/>
      <c r="F92" s="20"/>
      <c r="G92" s="191"/>
    </row>
    <row r="93" spans="1:7" ht="15">
      <c r="A93" s="15"/>
      <c r="B93" s="14"/>
      <c r="C93" s="14"/>
      <c r="D93" s="14"/>
      <c r="E93" s="88"/>
      <c r="F93" s="20"/>
      <c r="G93" s="191"/>
    </row>
    <row r="94" spans="1:7" ht="15">
      <c r="A94" s="15"/>
      <c r="B94" s="14"/>
      <c r="C94" s="14"/>
      <c r="D94" s="14"/>
      <c r="E94" s="88"/>
      <c r="F94" s="20"/>
      <c r="G94" s="191"/>
    </row>
    <row r="95" spans="1:7" ht="15">
      <c r="A95" s="15"/>
      <c r="B95" s="14"/>
      <c r="C95" s="14"/>
      <c r="D95" s="14"/>
      <c r="E95" s="88"/>
      <c r="F95" s="20"/>
      <c r="G95" s="191"/>
    </row>
    <row r="96" spans="1:7" ht="15">
      <c r="A96" s="15"/>
      <c r="B96" s="14"/>
      <c r="C96" s="14"/>
      <c r="D96" s="14"/>
      <c r="E96" s="88"/>
      <c r="F96" s="20"/>
      <c r="G96" s="191"/>
    </row>
    <row r="97" spans="1:7" ht="15">
      <c r="A97" s="15"/>
      <c r="B97" s="14"/>
      <c r="C97" s="14"/>
      <c r="D97" s="14"/>
      <c r="E97" s="88"/>
      <c r="F97" s="20"/>
      <c r="G97" s="191"/>
    </row>
    <row r="98" spans="1:7" ht="15">
      <c r="A98" s="15"/>
      <c r="B98" s="14"/>
      <c r="C98" s="14"/>
      <c r="D98" s="14"/>
      <c r="E98" s="88"/>
      <c r="F98" s="20"/>
      <c r="G98" s="191"/>
    </row>
    <row r="99" spans="1:7" ht="15">
      <c r="A99" s="15"/>
      <c r="B99" s="14"/>
      <c r="C99" s="14"/>
      <c r="D99" s="14"/>
      <c r="E99" s="88"/>
      <c r="F99" s="20"/>
      <c r="G99" s="191"/>
    </row>
    <row r="100" spans="1:7" ht="15">
      <c r="A100" s="15"/>
      <c r="B100" s="14"/>
      <c r="C100" s="14"/>
      <c r="D100" s="14"/>
      <c r="E100" s="88"/>
      <c r="F100" s="20"/>
      <c r="G100" s="191"/>
    </row>
  </sheetData>
  <mergeCells count="6">
    <mergeCell ref="A64:E64"/>
    <mergeCell ref="A63:G63"/>
    <mergeCell ref="A6:G6"/>
    <mergeCell ref="A7:G7"/>
    <mergeCell ref="A8:G8"/>
    <mergeCell ref="A9:G9"/>
  </mergeCells>
  <printOptions horizontalCentered="1"/>
  <pageMargins left="1.141732283464567" right="0.7480314960629921" top="0.7874015748031497" bottom="0.6692913385826772" header="0.5118110236220472" footer="0.2755905511811024"/>
  <pageSetup orientation="portrait" scale="75"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H57"/>
  <sheetViews>
    <sheetView tabSelected="1" workbookViewId="0" topLeftCell="A1">
      <selection activeCell="C42" sqref="C42"/>
    </sheetView>
  </sheetViews>
  <sheetFormatPr defaultColWidth="9.140625" defaultRowHeight="12.75"/>
  <cols>
    <col min="1" max="1" width="35.421875" style="34" customWidth="1"/>
    <col min="2" max="2" width="12.00390625" style="34" customWidth="1"/>
    <col min="3" max="3" width="11.28125" style="34" customWidth="1"/>
    <col min="4" max="4" width="12.421875" style="34" customWidth="1"/>
    <col min="5" max="5" width="15.28125" style="34" customWidth="1"/>
    <col min="6" max="6" width="13.8515625" style="34" customWidth="1"/>
    <col min="7" max="7" width="15.421875" style="34" customWidth="1"/>
    <col min="8" max="8" width="15.28125" style="34" customWidth="1"/>
    <col min="9" max="16384" width="9.140625" style="34" customWidth="1"/>
  </cols>
  <sheetData>
    <row r="1" spans="1:8" s="33" customFormat="1" ht="12.75">
      <c r="A1" s="70"/>
      <c r="B1" s="70"/>
      <c r="C1" s="70"/>
      <c r="D1" s="70"/>
      <c r="E1" s="70"/>
      <c r="F1" s="70"/>
      <c r="G1" s="70"/>
      <c r="H1" s="70"/>
    </row>
    <row r="2" spans="1:8" s="33" customFormat="1" ht="12.75">
      <c r="A2" s="70"/>
      <c r="B2" s="70"/>
      <c r="C2" s="70"/>
      <c r="D2" s="70"/>
      <c r="E2" s="70"/>
      <c r="F2" s="70"/>
      <c r="G2" s="70"/>
      <c r="H2" s="70"/>
    </row>
    <row r="3" spans="1:8" s="33" customFormat="1" ht="12.75">
      <c r="A3" s="70"/>
      <c r="B3" s="70"/>
      <c r="C3" s="70"/>
      <c r="D3" s="70"/>
      <c r="E3" s="70"/>
      <c r="F3" s="70"/>
      <c r="G3" s="70"/>
      <c r="H3" s="70"/>
    </row>
    <row r="4" spans="1:8" s="33" customFormat="1" ht="12.75">
      <c r="A4" s="70"/>
      <c r="B4" s="70"/>
      <c r="C4" s="70"/>
      <c r="D4" s="70"/>
      <c r="E4" s="70"/>
      <c r="F4" s="70"/>
      <c r="G4" s="70"/>
      <c r="H4" s="70"/>
    </row>
    <row r="5" spans="1:8" s="33" customFormat="1" ht="12.75">
      <c r="A5" s="70"/>
      <c r="B5" s="70"/>
      <c r="C5" s="70"/>
      <c r="D5" s="70"/>
      <c r="E5" s="70"/>
      <c r="F5" s="70"/>
      <c r="G5" s="70"/>
      <c r="H5" s="70"/>
    </row>
    <row r="6" spans="1:8" s="33" customFormat="1" ht="12.75">
      <c r="A6" s="70"/>
      <c r="B6" s="70"/>
      <c r="C6" s="70"/>
      <c r="D6" s="70"/>
      <c r="E6" s="70"/>
      <c r="F6" s="70"/>
      <c r="G6" s="70"/>
      <c r="H6" s="70"/>
    </row>
    <row r="7" spans="1:8" s="33" customFormat="1" ht="12.75">
      <c r="A7" s="70"/>
      <c r="B7" s="70"/>
      <c r="C7" s="70"/>
      <c r="D7" s="70"/>
      <c r="E7" s="70"/>
      <c r="F7" s="70"/>
      <c r="G7" s="70"/>
      <c r="H7" s="70"/>
    </row>
    <row r="8" spans="1:8" ht="19.5">
      <c r="A8" s="264" t="s">
        <v>206</v>
      </c>
      <c r="B8" s="264"/>
      <c r="C8" s="264"/>
      <c r="D8" s="264"/>
      <c r="E8" s="264"/>
      <c r="F8" s="264"/>
      <c r="G8" s="264"/>
      <c r="H8" s="264"/>
    </row>
    <row r="9" spans="1:8" ht="13.5">
      <c r="A9" s="265" t="s">
        <v>0</v>
      </c>
      <c r="B9" s="265"/>
      <c r="C9" s="265"/>
      <c r="D9" s="265"/>
      <c r="E9" s="265"/>
      <c r="F9" s="265"/>
      <c r="G9" s="265"/>
      <c r="H9" s="265"/>
    </row>
    <row r="10" spans="1:8" ht="15.75">
      <c r="A10" s="266" t="s">
        <v>73</v>
      </c>
      <c r="B10" s="266"/>
      <c r="C10" s="266"/>
      <c r="D10" s="266"/>
      <c r="E10" s="266"/>
      <c r="F10" s="266"/>
      <c r="G10" s="266"/>
      <c r="H10" s="266"/>
    </row>
    <row r="11" spans="1:8" ht="15.75">
      <c r="A11" s="266" t="s">
        <v>224</v>
      </c>
      <c r="B11" s="266"/>
      <c r="C11" s="266"/>
      <c r="D11" s="266"/>
      <c r="E11" s="266"/>
      <c r="F11" s="266"/>
      <c r="G11" s="266"/>
      <c r="H11" s="266"/>
    </row>
    <row r="12" spans="1:8" ht="12.75">
      <c r="A12" s="28"/>
      <c r="B12" s="28"/>
      <c r="C12" s="28"/>
      <c r="D12" s="28"/>
      <c r="E12" s="28"/>
      <c r="F12" s="28"/>
      <c r="G12" s="28"/>
      <c r="H12" s="28"/>
    </row>
    <row r="13" spans="1:8" ht="15.75">
      <c r="A13" s="71"/>
      <c r="B13" s="72"/>
      <c r="C13" s="72"/>
      <c r="D13" s="270" t="s">
        <v>61</v>
      </c>
      <c r="E13" s="270"/>
      <c r="F13" s="270"/>
      <c r="G13" s="270"/>
      <c r="H13" s="72"/>
    </row>
    <row r="14" spans="1:8" ht="15.75">
      <c r="A14" s="71"/>
      <c r="B14" s="71"/>
      <c r="C14" s="71"/>
      <c r="D14" s="271" t="s">
        <v>141</v>
      </c>
      <c r="E14" s="271"/>
      <c r="F14" s="192" t="s">
        <v>74</v>
      </c>
      <c r="H14" s="72"/>
    </row>
    <row r="15" spans="1:7" ht="15.75">
      <c r="A15" s="193" t="s">
        <v>75</v>
      </c>
      <c r="B15" s="194" t="s">
        <v>76</v>
      </c>
      <c r="C15" s="194" t="s">
        <v>135</v>
      </c>
      <c r="D15" s="194" t="s">
        <v>76</v>
      </c>
      <c r="E15" s="194" t="s">
        <v>139</v>
      </c>
      <c r="F15" s="194"/>
      <c r="G15" s="267" t="s">
        <v>77</v>
      </c>
    </row>
    <row r="16" spans="1:7" ht="15.75">
      <c r="A16" s="195"/>
      <c r="B16" s="196" t="s">
        <v>78</v>
      </c>
      <c r="C16" s="196" t="s">
        <v>136</v>
      </c>
      <c r="D16" s="196" t="s">
        <v>79</v>
      </c>
      <c r="E16" s="196" t="s">
        <v>140</v>
      </c>
      <c r="F16" s="196" t="s">
        <v>62</v>
      </c>
      <c r="G16" s="268"/>
    </row>
    <row r="17" spans="1:7" ht="15.75">
      <c r="A17" s="197"/>
      <c r="B17" s="198" t="s">
        <v>18</v>
      </c>
      <c r="C17" s="198" t="s">
        <v>103</v>
      </c>
      <c r="D17" s="198" t="s">
        <v>18</v>
      </c>
      <c r="E17" s="198" t="s">
        <v>18</v>
      </c>
      <c r="F17" s="198" t="s">
        <v>18</v>
      </c>
      <c r="G17" s="198" t="s">
        <v>18</v>
      </c>
    </row>
    <row r="18" spans="1:7" ht="12.75">
      <c r="A18" s="199" t="s">
        <v>229</v>
      </c>
      <c r="B18" s="200">
        <v>69739</v>
      </c>
      <c r="C18" s="201">
        <f>C51</f>
        <v>-1578</v>
      </c>
      <c r="D18" s="200">
        <v>13720</v>
      </c>
      <c r="E18" s="102">
        <f>E51</f>
        <v>449</v>
      </c>
      <c r="F18" s="102">
        <v>48222</v>
      </c>
      <c r="G18" s="102">
        <f>SUM(B18:F18)</f>
        <v>130552</v>
      </c>
    </row>
    <row r="19" spans="1:7" ht="12.75">
      <c r="A19" s="202"/>
      <c r="B19" s="200"/>
      <c r="C19" s="201"/>
      <c r="D19" s="200"/>
      <c r="E19" s="102"/>
      <c r="F19" s="102"/>
      <c r="G19" s="102"/>
    </row>
    <row r="20" spans="1:7" ht="12.75">
      <c r="A20" s="103"/>
      <c r="B20" s="200"/>
      <c r="C20" s="201"/>
      <c r="D20" s="200"/>
      <c r="E20" s="102"/>
      <c r="F20" s="102"/>
      <c r="G20" s="102"/>
    </row>
    <row r="21" spans="1:7" ht="12.75">
      <c r="A21" s="103" t="s">
        <v>185</v>
      </c>
      <c r="B21" s="201">
        <v>0</v>
      </c>
      <c r="C21" s="201">
        <v>0</v>
      </c>
      <c r="D21" s="201">
        <v>0</v>
      </c>
      <c r="E21" s="201">
        <v>0</v>
      </c>
      <c r="F21" s="203">
        <f>PL!D36</f>
        <v>6978</v>
      </c>
      <c r="G21" s="102">
        <f>SUM(B21:F21)</f>
        <v>6978</v>
      </c>
    </row>
    <row r="22" spans="1:7" ht="12.75">
      <c r="A22" s="103"/>
      <c r="B22" s="201"/>
      <c r="C22" s="201"/>
      <c r="D22" s="201"/>
      <c r="E22" s="201"/>
      <c r="F22" s="203"/>
      <c r="G22" s="102"/>
    </row>
    <row r="23" spans="1:7" ht="12.75">
      <c r="A23" s="103" t="s">
        <v>186</v>
      </c>
      <c r="B23" s="204">
        <f aca="true" t="shared" si="0" ref="B23:G23">B21</f>
        <v>0</v>
      </c>
      <c r="C23" s="204">
        <f t="shared" si="0"/>
        <v>0</v>
      </c>
      <c r="D23" s="204">
        <f t="shared" si="0"/>
        <v>0</v>
      </c>
      <c r="E23" s="204">
        <f t="shared" si="0"/>
        <v>0</v>
      </c>
      <c r="F23" s="204">
        <f t="shared" si="0"/>
        <v>6978</v>
      </c>
      <c r="G23" s="204">
        <f t="shared" si="0"/>
        <v>6978</v>
      </c>
    </row>
    <row r="24" spans="1:7" ht="12.75">
      <c r="A24" s="103"/>
      <c r="B24" s="205"/>
      <c r="C24" s="205"/>
      <c r="D24" s="205"/>
      <c r="E24" s="203"/>
      <c r="F24" s="203"/>
      <c r="G24" s="102"/>
    </row>
    <row r="25" spans="1:7" ht="12.75">
      <c r="A25" s="103" t="s">
        <v>130</v>
      </c>
      <c r="B25" s="206"/>
      <c r="C25" s="206"/>
      <c r="D25" s="206"/>
      <c r="E25" s="200"/>
      <c r="F25" s="102"/>
      <c r="G25" s="102"/>
    </row>
    <row r="26" spans="1:7" ht="12.75">
      <c r="A26" s="207" t="s">
        <v>133</v>
      </c>
      <c r="B26" s="201"/>
      <c r="C26" s="201">
        <v>0</v>
      </c>
      <c r="D26" s="201"/>
      <c r="E26" s="201">
        <v>0</v>
      </c>
      <c r="F26" s="201">
        <v>0</v>
      </c>
      <c r="G26" s="102">
        <f>SUM(B26:F26)</f>
        <v>0</v>
      </c>
    </row>
    <row r="27" spans="1:7" ht="12.75">
      <c r="A27" s="207"/>
      <c r="B27" s="208"/>
      <c r="C27" s="201"/>
      <c r="D27" s="208"/>
      <c r="E27" s="201"/>
      <c r="F27" s="201"/>
      <c r="G27" s="102"/>
    </row>
    <row r="28" spans="1:7" ht="12.75">
      <c r="A28" s="209"/>
      <c r="B28" s="210"/>
      <c r="C28" s="210"/>
      <c r="D28" s="210"/>
      <c r="E28" s="210"/>
      <c r="F28" s="210"/>
      <c r="G28" s="210"/>
    </row>
    <row r="29" spans="1:8" ht="12.75">
      <c r="A29" s="211" t="s">
        <v>230</v>
      </c>
      <c r="B29" s="210">
        <f>B18+B23+B26</f>
        <v>69739</v>
      </c>
      <c r="C29" s="212">
        <f>C18+C23+C26</f>
        <v>-1578</v>
      </c>
      <c r="D29" s="210">
        <f>D18+D23+D26</f>
        <v>13720</v>
      </c>
      <c r="E29" s="210">
        <f>E18+E23+E26</f>
        <v>449</v>
      </c>
      <c r="F29" s="210">
        <f>F18+F23+F26</f>
        <v>55200</v>
      </c>
      <c r="G29" s="210">
        <f>SUM(B29:F29)</f>
        <v>137530</v>
      </c>
      <c r="H29" s="213"/>
    </row>
    <row r="30" spans="1:8" ht="12.75">
      <c r="A30" s="28"/>
      <c r="B30" s="71"/>
      <c r="C30" s="71"/>
      <c r="D30" s="71"/>
      <c r="E30" s="71"/>
      <c r="F30" s="71"/>
      <c r="G30" s="71"/>
      <c r="H30" s="71"/>
    </row>
    <row r="31" spans="1:8" ht="12.75">
      <c r="A31" s="28"/>
      <c r="B31" s="71"/>
      <c r="C31" s="71"/>
      <c r="D31" s="71"/>
      <c r="E31" s="71"/>
      <c r="F31" s="71"/>
      <c r="G31" s="71"/>
      <c r="H31" s="71"/>
    </row>
    <row r="32" spans="1:8" ht="12.75">
      <c r="A32" s="28"/>
      <c r="B32" s="71"/>
      <c r="C32" s="71"/>
      <c r="D32" s="71"/>
      <c r="E32" s="71"/>
      <c r="F32" s="71"/>
      <c r="G32" s="71"/>
      <c r="H32" s="71"/>
    </row>
    <row r="33" spans="1:8" ht="12.75">
      <c r="A33" s="28"/>
      <c r="B33" s="71"/>
      <c r="C33" s="71"/>
      <c r="D33" s="71"/>
      <c r="E33" s="71"/>
      <c r="F33" s="71"/>
      <c r="G33" s="71"/>
      <c r="H33" s="71"/>
    </row>
    <row r="34" spans="1:8" ht="12.75">
      <c r="A34" s="28"/>
      <c r="B34" s="71"/>
      <c r="C34" s="71"/>
      <c r="D34" s="71"/>
      <c r="E34" s="71"/>
      <c r="F34" s="71"/>
      <c r="G34" s="71"/>
      <c r="H34" s="71"/>
    </row>
    <row r="35" spans="1:8" ht="15.75">
      <c r="A35" s="28"/>
      <c r="B35" s="72"/>
      <c r="C35" s="72"/>
      <c r="D35" s="270" t="s">
        <v>61</v>
      </c>
      <c r="E35" s="270"/>
      <c r="F35" s="270"/>
      <c r="G35" s="270"/>
      <c r="H35" s="72"/>
    </row>
    <row r="36" spans="1:8" ht="15.75">
      <c r="A36" s="28"/>
      <c r="B36" s="71"/>
      <c r="C36" s="71"/>
      <c r="D36" s="271" t="s">
        <v>141</v>
      </c>
      <c r="E36" s="271"/>
      <c r="F36" s="192" t="s">
        <v>74</v>
      </c>
      <c r="H36" s="72"/>
    </row>
    <row r="37" spans="1:7" ht="15.75">
      <c r="A37" s="193" t="s">
        <v>75</v>
      </c>
      <c r="B37" s="194" t="s">
        <v>76</v>
      </c>
      <c r="C37" s="194" t="s">
        <v>135</v>
      </c>
      <c r="D37" s="194" t="s">
        <v>76</v>
      </c>
      <c r="E37" s="194" t="s">
        <v>139</v>
      </c>
      <c r="F37" s="194"/>
      <c r="G37" s="267" t="s">
        <v>77</v>
      </c>
    </row>
    <row r="38" spans="1:7" ht="15.75">
      <c r="A38" s="195"/>
      <c r="B38" s="196" t="s">
        <v>78</v>
      </c>
      <c r="C38" s="196" t="s">
        <v>136</v>
      </c>
      <c r="D38" s="196" t="s">
        <v>79</v>
      </c>
      <c r="E38" s="196" t="s">
        <v>140</v>
      </c>
      <c r="F38" s="196" t="s">
        <v>62</v>
      </c>
      <c r="G38" s="268"/>
    </row>
    <row r="39" spans="1:7" ht="15.75">
      <c r="A39" s="197"/>
      <c r="B39" s="198" t="s">
        <v>18</v>
      </c>
      <c r="C39" s="198" t="s">
        <v>103</v>
      </c>
      <c r="D39" s="198" t="s">
        <v>18</v>
      </c>
      <c r="E39" s="198" t="s">
        <v>18</v>
      </c>
      <c r="F39" s="198" t="s">
        <v>18</v>
      </c>
      <c r="G39" s="198" t="s">
        <v>18</v>
      </c>
    </row>
    <row r="40" spans="1:7" ht="12.75">
      <c r="A40" s="214" t="s">
        <v>214</v>
      </c>
      <c r="B40" s="215">
        <v>69730</v>
      </c>
      <c r="C40" s="216">
        <v>-1578</v>
      </c>
      <c r="D40" s="215">
        <v>13687</v>
      </c>
      <c r="E40" s="105">
        <v>449</v>
      </c>
      <c r="F40" s="217">
        <v>31925</v>
      </c>
      <c r="G40" s="217">
        <v>114213</v>
      </c>
    </row>
    <row r="41" spans="1:7" ht="12.75">
      <c r="A41" s="103"/>
      <c r="B41" s="106"/>
      <c r="C41" s="104"/>
      <c r="D41" s="106"/>
      <c r="E41" s="107"/>
      <c r="F41" s="106"/>
      <c r="G41" s="106"/>
    </row>
    <row r="42" spans="1:7" ht="12.75">
      <c r="A42" s="103" t="s">
        <v>185</v>
      </c>
      <c r="B42" s="106">
        <v>0</v>
      </c>
      <c r="C42" s="104">
        <v>0</v>
      </c>
      <c r="D42" s="106">
        <v>0</v>
      </c>
      <c r="E42" s="106">
        <v>0</v>
      </c>
      <c r="F42" s="203">
        <v>27403</v>
      </c>
      <c r="G42" s="102">
        <f>SUM(B42:F42)</f>
        <v>27403</v>
      </c>
    </row>
    <row r="43" spans="1:7" ht="12.75">
      <c r="A43" s="103"/>
      <c r="B43" s="106"/>
      <c r="C43" s="104"/>
      <c r="D43" s="106"/>
      <c r="E43" s="106"/>
      <c r="F43" s="203"/>
      <c r="G43" s="102"/>
    </row>
    <row r="44" spans="1:7" ht="12.75">
      <c r="A44" s="103" t="s">
        <v>190</v>
      </c>
      <c r="B44" s="204">
        <f aca="true" t="shared" si="1" ref="B44:G44">SUM(B42)</f>
        <v>0</v>
      </c>
      <c r="C44" s="204">
        <f t="shared" si="1"/>
        <v>0</v>
      </c>
      <c r="D44" s="204">
        <f t="shared" si="1"/>
        <v>0</v>
      </c>
      <c r="E44" s="204">
        <f t="shared" si="1"/>
        <v>0</v>
      </c>
      <c r="F44" s="204">
        <f t="shared" si="1"/>
        <v>27403</v>
      </c>
      <c r="G44" s="204">
        <f t="shared" si="1"/>
        <v>27403</v>
      </c>
    </row>
    <row r="45" spans="1:7" ht="12.75">
      <c r="A45" s="103"/>
      <c r="B45" s="102"/>
      <c r="C45" s="105"/>
      <c r="D45" s="102"/>
      <c r="E45" s="105"/>
      <c r="F45" s="102"/>
      <c r="G45" s="102"/>
    </row>
    <row r="46" spans="1:7" ht="12.75">
      <c r="A46" s="103" t="s">
        <v>130</v>
      </c>
      <c r="B46" s="206"/>
      <c r="C46" s="206"/>
      <c r="D46" s="206"/>
      <c r="E46" s="200"/>
      <c r="F46" s="102"/>
      <c r="G46" s="102"/>
    </row>
    <row r="47" spans="1:7" ht="12.75">
      <c r="A47" s="207" t="s">
        <v>133</v>
      </c>
      <c r="B47" s="201">
        <v>9</v>
      </c>
      <c r="C47" s="201">
        <v>0</v>
      </c>
      <c r="D47" s="201">
        <v>33</v>
      </c>
      <c r="E47" s="201">
        <v>0</v>
      </c>
      <c r="F47" s="201">
        <v>0</v>
      </c>
      <c r="G47" s="102">
        <f>SUM(B47:F47)</f>
        <v>42</v>
      </c>
    </row>
    <row r="48" spans="1:7" ht="12.75">
      <c r="A48" s="207"/>
      <c r="B48" s="208"/>
      <c r="C48" s="201"/>
      <c r="D48" s="208"/>
      <c r="E48" s="201"/>
      <c r="F48" s="201"/>
      <c r="G48" s="102"/>
    </row>
    <row r="49" spans="1:7" ht="25.5">
      <c r="A49" s="218" t="s">
        <v>233</v>
      </c>
      <c r="B49" s="208">
        <v>0</v>
      </c>
      <c r="C49" s="201">
        <v>0</v>
      </c>
      <c r="D49" s="208">
        <v>0</v>
      </c>
      <c r="E49" s="201">
        <v>0</v>
      </c>
      <c r="F49" s="201">
        <v>-11106</v>
      </c>
      <c r="G49" s="102">
        <f>SUM(B49:F49)</f>
        <v>-11106</v>
      </c>
    </row>
    <row r="50" spans="1:7" ht="12.75">
      <c r="A50" s="103"/>
      <c r="B50" s="102"/>
      <c r="C50" s="105"/>
      <c r="D50" s="102"/>
      <c r="E50" s="105"/>
      <c r="F50" s="102"/>
      <c r="G50" s="102"/>
    </row>
    <row r="51" spans="1:8" ht="12.75">
      <c r="A51" s="211" t="s">
        <v>231</v>
      </c>
      <c r="B51" s="204">
        <f aca="true" t="shared" si="2" ref="B51:G51">B40+B44+B47+B49</f>
        <v>69739</v>
      </c>
      <c r="C51" s="204">
        <f t="shared" si="2"/>
        <v>-1578</v>
      </c>
      <c r="D51" s="204">
        <f t="shared" si="2"/>
        <v>13720</v>
      </c>
      <c r="E51" s="204">
        <f t="shared" si="2"/>
        <v>449</v>
      </c>
      <c r="F51" s="204">
        <f t="shared" si="2"/>
        <v>48222</v>
      </c>
      <c r="G51" s="204">
        <f t="shared" si="2"/>
        <v>130552</v>
      </c>
      <c r="H51" s="213"/>
    </row>
    <row r="52" spans="1:8" ht="12.75">
      <c r="A52" s="28"/>
      <c r="B52" s="73"/>
      <c r="C52" s="73"/>
      <c r="D52" s="73"/>
      <c r="E52" s="73"/>
      <c r="F52" s="73"/>
      <c r="G52" s="73"/>
      <c r="H52" s="73"/>
    </row>
    <row r="53" spans="1:8" ht="12.75">
      <c r="A53" s="28"/>
      <c r="B53" s="28"/>
      <c r="C53" s="28"/>
      <c r="D53" s="28"/>
      <c r="E53" s="28"/>
      <c r="F53" s="28"/>
      <c r="G53" s="28"/>
      <c r="H53" s="28"/>
    </row>
    <row r="54" spans="1:8" ht="12.75">
      <c r="A54" s="28"/>
      <c r="B54" s="28"/>
      <c r="C54" s="28"/>
      <c r="D54" s="28"/>
      <c r="E54" s="28"/>
      <c r="F54" s="28"/>
      <c r="G54" s="28"/>
      <c r="H54" s="28"/>
    </row>
    <row r="55" spans="1:8" ht="13.5">
      <c r="A55" s="269" t="s">
        <v>232</v>
      </c>
      <c r="B55" s="269"/>
      <c r="C55" s="269"/>
      <c r="D55" s="269"/>
      <c r="E55" s="269"/>
      <c r="F55" s="269"/>
      <c r="G55" s="269"/>
      <c r="H55" s="269"/>
    </row>
    <row r="56" spans="1:8" ht="13.5">
      <c r="A56" s="255" t="s">
        <v>175</v>
      </c>
      <c r="B56" s="255"/>
      <c r="C56" s="255"/>
      <c r="D56" s="255"/>
      <c r="E56" s="255"/>
      <c r="F56" s="28"/>
      <c r="G56" s="28"/>
      <c r="H56" s="28"/>
    </row>
    <row r="57" spans="1:8" ht="12.75">
      <c r="A57" s="28"/>
      <c r="B57" s="28"/>
      <c r="C57" s="28"/>
      <c r="D57" s="28"/>
      <c r="E57" s="28"/>
      <c r="F57" s="28"/>
      <c r="G57" s="28"/>
      <c r="H57" s="28"/>
    </row>
  </sheetData>
  <mergeCells count="12">
    <mergeCell ref="D13:G13"/>
    <mergeCell ref="D35:G35"/>
    <mergeCell ref="D14:E14"/>
    <mergeCell ref="D36:E36"/>
    <mergeCell ref="A56:E56"/>
    <mergeCell ref="G37:G38"/>
    <mergeCell ref="A55:H55"/>
    <mergeCell ref="G15:G16"/>
    <mergeCell ref="A8:H8"/>
    <mergeCell ref="A9:H9"/>
    <mergeCell ref="A10:H10"/>
    <mergeCell ref="A11:H11"/>
  </mergeCells>
  <printOptions horizontalCentered="1"/>
  <pageMargins left="1.2598425196850394" right="0.5118110236220472" top="0.984251968503937" bottom="0.984251968503937" header="0.5118110236220472" footer="0.5118110236220472"/>
  <pageSetup horizontalDpi="600" verticalDpi="600" orientation="landscape" paperSize="9" scale="90" r:id="rId2"/>
  <headerFooter alignWithMargins="0">
    <oddFooter>&amp;CPage &amp;P of &amp;N</oddFoot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E89"/>
  <sheetViews>
    <sheetView workbookViewId="0" topLeftCell="A4">
      <pane xSplit="3" ySplit="10" topLeftCell="D14" activePane="bottomRight" state="frozen"/>
      <selection pane="topLeft" activeCell="A4" sqref="A4"/>
      <selection pane="topRight" activeCell="D4" sqref="D4"/>
      <selection pane="bottomLeft" activeCell="A14" sqref="A14"/>
      <selection pane="bottomRight" activeCell="D21" sqref="D21"/>
    </sheetView>
  </sheetViews>
  <sheetFormatPr defaultColWidth="9.140625" defaultRowHeight="12.75"/>
  <cols>
    <col min="1" max="1" width="5.421875" style="34" customWidth="1"/>
    <col min="2" max="2" width="41.57421875" style="34" customWidth="1"/>
    <col min="3" max="3" width="11.28125" style="34" customWidth="1"/>
    <col min="4" max="4" width="19.421875" style="34" customWidth="1"/>
    <col min="5" max="5" width="21.57421875" style="34" customWidth="1"/>
    <col min="6" max="16384" width="9.140625" style="34" customWidth="1"/>
  </cols>
  <sheetData>
    <row r="5" s="33" customFormat="1" ht="20.25" customHeight="1"/>
    <row r="6" s="33" customFormat="1" ht="18" customHeight="1"/>
    <row r="7" spans="1:5" ht="18" customHeight="1">
      <c r="A7" s="272" t="s">
        <v>206</v>
      </c>
      <c r="B7" s="272"/>
      <c r="C7" s="272"/>
      <c r="D7" s="272"/>
      <c r="E7" s="272"/>
    </row>
    <row r="8" spans="1:5" ht="13.5">
      <c r="A8" s="273" t="s">
        <v>0</v>
      </c>
      <c r="B8" s="273"/>
      <c r="C8" s="273"/>
      <c r="D8" s="273"/>
      <c r="E8" s="273"/>
    </row>
    <row r="9" spans="1:5" ht="15.75">
      <c r="A9" s="261" t="s">
        <v>97</v>
      </c>
      <c r="B9" s="261"/>
      <c r="C9" s="261"/>
      <c r="D9" s="261"/>
      <c r="E9" s="261"/>
    </row>
    <row r="10" spans="1:5" ht="15.75" customHeight="1">
      <c r="A10" s="261" t="s">
        <v>224</v>
      </c>
      <c r="B10" s="261"/>
      <c r="C10" s="261"/>
      <c r="D10" s="261"/>
      <c r="E10" s="261"/>
    </row>
    <row r="11" spans="1:3" ht="15.75" customHeight="1">
      <c r="A11" s="152"/>
      <c r="B11" s="152"/>
      <c r="C11" s="152"/>
    </row>
    <row r="12" spans="1:5" ht="26.25" customHeight="1">
      <c r="A12" s="219"/>
      <c r="B12" s="219"/>
      <c r="D12" s="220" t="s">
        <v>234</v>
      </c>
      <c r="E12" s="220" t="s">
        <v>215</v>
      </c>
    </row>
    <row r="13" spans="1:5" ht="12.75" customHeight="1">
      <c r="A13" s="219"/>
      <c r="B13" s="219"/>
      <c r="D13" s="221" t="s">
        <v>18</v>
      </c>
      <c r="E13" s="221" t="s">
        <v>18</v>
      </c>
    </row>
    <row r="14" spans="1:5" ht="10.5" customHeight="1">
      <c r="A14" s="219"/>
      <c r="B14" s="219"/>
      <c r="D14" s="220"/>
      <c r="E14" s="220"/>
    </row>
    <row r="16" spans="1:5" ht="15" customHeight="1">
      <c r="A16" s="34" t="s">
        <v>105</v>
      </c>
      <c r="D16" s="222">
        <v>7532</v>
      </c>
      <c r="E16" s="222">
        <v>8542</v>
      </c>
    </row>
    <row r="17" spans="1:5" ht="15" customHeight="1">
      <c r="A17" s="34" t="s">
        <v>106</v>
      </c>
      <c r="D17" s="223">
        <v>-1836</v>
      </c>
      <c r="E17" s="223">
        <v>-2296</v>
      </c>
    </row>
    <row r="18" spans="1:5" s="226" customFormat="1" ht="15.75">
      <c r="A18" s="224" t="s">
        <v>107</v>
      </c>
      <c r="B18" s="219"/>
      <c r="C18" s="34"/>
      <c r="D18" s="225">
        <f>SUM(D16:D17)</f>
        <v>5696</v>
      </c>
      <c r="E18" s="225">
        <f>SUM(E16:E17)</f>
        <v>6246</v>
      </c>
    </row>
    <row r="19" spans="1:5" ht="15.75">
      <c r="A19" s="226"/>
      <c r="B19" s="219"/>
      <c r="D19" s="222"/>
      <c r="E19" s="222"/>
    </row>
    <row r="20" spans="1:5" s="226" customFormat="1" ht="15.75">
      <c r="A20" s="224" t="s">
        <v>108</v>
      </c>
      <c r="B20" s="219"/>
      <c r="C20" s="34"/>
      <c r="D20" s="225">
        <v>3461</v>
      </c>
      <c r="E20" s="225">
        <v>-186</v>
      </c>
    </row>
    <row r="21" spans="1:5" ht="15.75">
      <c r="A21" s="224"/>
      <c r="B21" s="219"/>
      <c r="D21" s="222"/>
      <c r="E21" s="222"/>
    </row>
    <row r="22" spans="1:5" ht="15.75">
      <c r="A22" s="224" t="s">
        <v>124</v>
      </c>
      <c r="B22" s="219"/>
      <c r="D22" s="222"/>
      <c r="E22" s="222"/>
    </row>
    <row r="23" spans="1:5" ht="15.75">
      <c r="A23" s="219" t="s">
        <v>191</v>
      </c>
      <c r="B23" s="219"/>
      <c r="D23" s="222">
        <v>0</v>
      </c>
      <c r="E23" s="222">
        <v>0</v>
      </c>
    </row>
    <row r="24" spans="1:5" ht="15.75">
      <c r="A24" s="219" t="s">
        <v>132</v>
      </c>
      <c r="B24" s="219"/>
      <c r="D24" s="223">
        <f>EQUITY!G26</f>
        <v>0</v>
      </c>
      <c r="E24" s="223">
        <f>EQUITY!G47</f>
        <v>42</v>
      </c>
    </row>
    <row r="25" spans="1:5" s="226" customFormat="1" ht="15.75">
      <c r="A25" s="224" t="s">
        <v>192</v>
      </c>
      <c r="B25" s="219"/>
      <c r="C25" s="34"/>
      <c r="D25" s="225">
        <f>SUM(D23:D24)</f>
        <v>0</v>
      </c>
      <c r="E25" s="225">
        <f>SUM(E23:E24)</f>
        <v>42</v>
      </c>
    </row>
    <row r="26" spans="1:5" ht="15.75">
      <c r="A26" s="224"/>
      <c r="B26" s="219"/>
      <c r="D26" s="223"/>
      <c r="E26" s="223"/>
    </row>
    <row r="27" spans="1:5" ht="15.75">
      <c r="A27" s="224" t="s">
        <v>193</v>
      </c>
      <c r="B27" s="219"/>
      <c r="D27" s="222">
        <f>D18+D20+D25</f>
        <v>9157</v>
      </c>
      <c r="E27" s="222">
        <f>E18+E20+E25</f>
        <v>6102</v>
      </c>
    </row>
    <row r="28" spans="1:5" ht="15.75">
      <c r="A28" s="224" t="s">
        <v>99</v>
      </c>
      <c r="B28" s="219"/>
      <c r="D28" s="227">
        <v>18424</v>
      </c>
      <c r="E28" s="227">
        <v>9386</v>
      </c>
    </row>
    <row r="29" spans="1:5" ht="16.5" thickBot="1">
      <c r="A29" s="224" t="s">
        <v>216</v>
      </c>
      <c r="B29" s="219"/>
      <c r="D29" s="228">
        <f>SUM(D27:D28)</f>
        <v>27581</v>
      </c>
      <c r="E29" s="228">
        <f>SUM(E27:E28)</f>
        <v>15488</v>
      </c>
    </row>
    <row r="30" spans="1:5" ht="16.5" thickTop="1">
      <c r="A30" s="224"/>
      <c r="B30" s="219"/>
      <c r="C30" s="222"/>
      <c r="D30" s="222"/>
      <c r="E30" s="222"/>
    </row>
    <row r="31" spans="1:5" ht="15.75">
      <c r="A31" s="224"/>
      <c r="B31" s="219"/>
      <c r="C31" s="222"/>
      <c r="D31" s="222"/>
      <c r="E31" s="222"/>
    </row>
    <row r="32" spans="1:2" ht="15.75">
      <c r="A32" s="224"/>
      <c r="B32" s="219"/>
    </row>
    <row r="33" spans="1:2" s="28" customFormat="1" ht="15.75">
      <c r="A33" s="229" t="s">
        <v>100</v>
      </c>
      <c r="B33" s="230" t="s">
        <v>101</v>
      </c>
    </row>
    <row r="34" spans="1:2" s="28" customFormat="1" ht="15.75">
      <c r="A34" s="231"/>
      <c r="B34" s="230"/>
    </row>
    <row r="35" spans="1:5" s="233" customFormat="1" ht="15.75">
      <c r="A35" s="231"/>
      <c r="B35" s="230"/>
      <c r="C35" s="28"/>
      <c r="D35" s="232" t="s">
        <v>18</v>
      </c>
      <c r="E35" s="232" t="s">
        <v>18</v>
      </c>
    </row>
    <row r="36" spans="1:5" s="235" customFormat="1" ht="15.75">
      <c r="A36" s="231"/>
      <c r="B36" s="230" t="s">
        <v>102</v>
      </c>
      <c r="C36" s="28"/>
      <c r="D36" s="234">
        <v>8231</v>
      </c>
      <c r="E36" s="234">
        <v>4138</v>
      </c>
    </row>
    <row r="37" spans="1:5" s="235" customFormat="1" ht="15.75">
      <c r="A37" s="231"/>
      <c r="B37" s="230" t="s">
        <v>142</v>
      </c>
      <c r="C37" s="28"/>
      <c r="D37" s="234">
        <v>19350</v>
      </c>
      <c r="E37" s="234">
        <v>11350</v>
      </c>
    </row>
    <row r="38" spans="1:5" s="235" customFormat="1" ht="16.5" thickBot="1">
      <c r="A38" s="231"/>
      <c r="B38" s="230"/>
      <c r="C38" s="28"/>
      <c r="D38" s="236">
        <f>SUM(D36:D37)</f>
        <v>27581</v>
      </c>
      <c r="E38" s="236">
        <f>SUM(E36:E37)</f>
        <v>15488</v>
      </c>
    </row>
    <row r="39" spans="1:4" s="28" customFormat="1" ht="16.5" thickTop="1">
      <c r="A39" s="231"/>
      <c r="B39" s="230"/>
      <c r="D39" s="237"/>
    </row>
    <row r="40" spans="1:5" ht="13.5">
      <c r="A40" s="255" t="s">
        <v>235</v>
      </c>
      <c r="B40" s="255"/>
      <c r="C40" s="255"/>
      <c r="D40" s="255"/>
      <c r="E40" s="255"/>
    </row>
    <row r="41" spans="1:5" ht="13.5">
      <c r="A41" s="255" t="s">
        <v>174</v>
      </c>
      <c r="B41" s="255"/>
      <c r="C41" s="255"/>
      <c r="D41" s="255"/>
      <c r="E41" s="255"/>
    </row>
    <row r="42" spans="1:3" ht="15.75">
      <c r="A42" s="238"/>
      <c r="B42" s="238"/>
      <c r="C42" s="238"/>
    </row>
    <row r="43" spans="1:3" ht="15.75">
      <c r="A43" s="238"/>
      <c r="B43" s="238"/>
      <c r="C43" s="238"/>
    </row>
    <row r="44" spans="1:3" ht="15.75">
      <c r="A44" s="238"/>
      <c r="B44" s="238"/>
      <c r="C44" s="238"/>
    </row>
    <row r="45" spans="1:3" ht="15.75">
      <c r="A45" s="238"/>
      <c r="B45" s="238"/>
      <c r="C45" s="238"/>
    </row>
    <row r="46" spans="1:3" ht="15.75">
      <c r="A46" s="238"/>
      <c r="B46" s="238"/>
      <c r="C46" s="238"/>
    </row>
    <row r="47" spans="1:3" ht="15.75">
      <c r="A47" s="238"/>
      <c r="B47" s="238"/>
      <c r="C47" s="238"/>
    </row>
    <row r="48" spans="1:3" ht="15.75">
      <c r="A48" s="238"/>
      <c r="B48" s="238"/>
      <c r="C48" s="238"/>
    </row>
    <row r="49" spans="1:3" ht="15.75">
      <c r="A49" s="238"/>
      <c r="B49" s="238"/>
      <c r="C49" s="238"/>
    </row>
    <row r="50" spans="1:3" ht="15.75">
      <c r="A50" s="238"/>
      <c r="B50" s="238"/>
      <c r="C50" s="238"/>
    </row>
    <row r="51" spans="1:3" ht="15.75">
      <c r="A51" s="238"/>
      <c r="B51" s="238"/>
      <c r="C51" s="238"/>
    </row>
    <row r="52" spans="1:3" ht="15.75">
      <c r="A52" s="238"/>
      <c r="B52" s="238"/>
      <c r="C52" s="238"/>
    </row>
    <row r="53" spans="1:3" ht="15.75">
      <c r="A53" s="238"/>
      <c r="B53" s="238"/>
      <c r="C53" s="238"/>
    </row>
    <row r="54" spans="1:3" ht="15.75">
      <c r="A54" s="238"/>
      <c r="B54" s="238"/>
      <c r="C54" s="238"/>
    </row>
    <row r="55" spans="1:3" ht="15.75">
      <c r="A55" s="238"/>
      <c r="B55" s="238"/>
      <c r="C55" s="238"/>
    </row>
    <row r="56" spans="1:3" ht="15.75">
      <c r="A56" s="238"/>
      <c r="B56" s="238"/>
      <c r="C56" s="238"/>
    </row>
    <row r="57" spans="1:3" ht="15.75">
      <c r="A57" s="238"/>
      <c r="B57" s="238"/>
      <c r="C57" s="238"/>
    </row>
    <row r="58" spans="1:3" ht="15.75">
      <c r="A58" s="238"/>
      <c r="B58" s="238"/>
      <c r="C58" s="238"/>
    </row>
    <row r="59" spans="1:3" ht="15.75">
      <c r="A59" s="238"/>
      <c r="B59" s="238"/>
      <c r="C59" s="238"/>
    </row>
    <row r="60" spans="1:3" ht="15.75">
      <c r="A60" s="238"/>
      <c r="B60" s="238"/>
      <c r="C60" s="238"/>
    </row>
    <row r="61" spans="1:3" ht="15.75">
      <c r="A61" s="238"/>
      <c r="B61" s="238"/>
      <c r="C61" s="238"/>
    </row>
    <row r="62" spans="1:3" ht="15.75">
      <c r="A62" s="238"/>
      <c r="B62" s="238"/>
      <c r="C62" s="238"/>
    </row>
    <row r="63" spans="1:3" ht="15.75">
      <c r="A63" s="238"/>
      <c r="B63" s="238"/>
      <c r="C63" s="238"/>
    </row>
    <row r="64" spans="1:3" ht="15.75">
      <c r="A64" s="238"/>
      <c r="B64" s="238"/>
      <c r="C64" s="238"/>
    </row>
    <row r="65" spans="1:3" ht="15.75">
      <c r="A65" s="238"/>
      <c r="B65" s="238"/>
      <c r="C65" s="238"/>
    </row>
    <row r="66" spans="1:3" ht="15.75">
      <c r="A66" s="238"/>
      <c r="B66" s="238"/>
      <c r="C66" s="238"/>
    </row>
    <row r="67" spans="1:3" ht="15.75">
      <c r="A67" s="238"/>
      <c r="B67" s="238"/>
      <c r="C67" s="238"/>
    </row>
    <row r="68" spans="1:3" ht="15.75">
      <c r="A68" s="238"/>
      <c r="B68" s="238"/>
      <c r="C68" s="238"/>
    </row>
    <row r="69" spans="1:3" ht="15.75">
      <c r="A69" s="239"/>
      <c r="B69" s="239"/>
      <c r="C69" s="240"/>
    </row>
    <row r="70" spans="1:3" ht="15.75">
      <c r="A70" s="239"/>
      <c r="B70" s="239"/>
      <c r="C70" s="240"/>
    </row>
    <row r="71" spans="1:3" ht="15.75">
      <c r="A71" s="239"/>
      <c r="B71" s="239"/>
      <c r="C71" s="240"/>
    </row>
    <row r="72" spans="1:3" ht="15.75">
      <c r="A72" s="239"/>
      <c r="B72" s="239"/>
      <c r="C72" s="240"/>
    </row>
    <row r="73" spans="1:3" ht="15.75">
      <c r="A73" s="239"/>
      <c r="B73" s="239"/>
      <c r="C73" s="240"/>
    </row>
    <row r="74" spans="1:3" ht="15.75">
      <c r="A74" s="239"/>
      <c r="B74" s="239"/>
      <c r="C74" s="240"/>
    </row>
    <row r="75" spans="1:3" ht="15.75">
      <c r="A75" s="239"/>
      <c r="B75" s="239"/>
      <c r="C75" s="240"/>
    </row>
    <row r="76" spans="1:3" ht="15.75">
      <c r="A76" s="239"/>
      <c r="B76" s="239"/>
      <c r="C76" s="240"/>
    </row>
    <row r="77" spans="1:3" ht="15.75">
      <c r="A77" s="239"/>
      <c r="B77" s="239"/>
      <c r="C77" s="240"/>
    </row>
    <row r="78" spans="1:3" ht="15.75">
      <c r="A78" s="239"/>
      <c r="B78" s="239"/>
      <c r="C78" s="240"/>
    </row>
    <row r="79" spans="1:3" ht="15.75">
      <c r="A79" s="239"/>
      <c r="B79" s="239"/>
      <c r="C79" s="240"/>
    </row>
    <row r="80" spans="1:3" ht="15.75">
      <c r="A80" s="239"/>
      <c r="B80" s="239"/>
      <c r="C80" s="240"/>
    </row>
    <row r="81" spans="1:3" ht="15.75">
      <c r="A81" s="239"/>
      <c r="B81" s="239"/>
      <c r="C81" s="240"/>
    </row>
    <row r="82" spans="1:3" ht="15.75">
      <c r="A82" s="239"/>
      <c r="B82" s="239"/>
      <c r="C82" s="240"/>
    </row>
    <row r="83" spans="1:3" ht="15.75">
      <c r="A83" s="239"/>
      <c r="B83" s="239"/>
      <c r="C83" s="240"/>
    </row>
    <row r="84" spans="1:3" ht="15.75">
      <c r="A84" s="239"/>
      <c r="B84" s="239"/>
      <c r="C84" s="240"/>
    </row>
    <row r="85" spans="1:3" ht="15.75">
      <c r="A85" s="239"/>
      <c r="B85" s="239"/>
      <c r="C85" s="240"/>
    </row>
    <row r="86" spans="1:3" ht="15.75">
      <c r="A86" s="239"/>
      <c r="B86" s="239"/>
      <c r="C86" s="240"/>
    </row>
    <row r="87" spans="1:3" ht="15.75">
      <c r="A87" s="239"/>
      <c r="B87" s="239"/>
      <c r="C87" s="240"/>
    </row>
    <row r="88" spans="1:3" ht="15.75">
      <c r="A88" s="239"/>
      <c r="B88" s="239"/>
      <c r="C88" s="240"/>
    </row>
    <row r="89" spans="1:3" ht="15.75">
      <c r="A89" s="239"/>
      <c r="B89" s="239"/>
      <c r="C89" s="240"/>
    </row>
  </sheetData>
  <mergeCells count="6">
    <mergeCell ref="A41:E41"/>
    <mergeCell ref="A40:E40"/>
    <mergeCell ref="A7:E7"/>
    <mergeCell ref="A8:E8"/>
    <mergeCell ref="A9:E9"/>
    <mergeCell ref="A10:E10"/>
  </mergeCells>
  <printOptions horizontalCentered="1"/>
  <pageMargins left="0.984251968503937" right="0.7480314960629921" top="0.984251968503937" bottom="0.984251968503937" header="0.5118110236220472" footer="0.5118110236220472"/>
  <pageSetup fitToHeight="1" fitToWidth="1" orientation="portrait" scale="88"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I251"/>
  <sheetViews>
    <sheetView view="pageBreakPreview" zoomScale="60" workbookViewId="0" topLeftCell="A73">
      <selection activeCell="I86" sqref="I86"/>
    </sheetView>
  </sheetViews>
  <sheetFormatPr defaultColWidth="9.140625" defaultRowHeight="12.75"/>
  <cols>
    <col min="1" max="1" width="5.7109375" style="37" customWidth="1"/>
    <col min="2" max="2" width="11.57421875" style="37" customWidth="1"/>
    <col min="3" max="3" width="21.28125" style="37" customWidth="1"/>
    <col min="4" max="4" width="9.28125" style="37" customWidth="1"/>
    <col min="5" max="5" width="14.57421875" style="37" customWidth="1"/>
    <col min="6" max="6" width="12.421875" style="37" customWidth="1"/>
    <col min="7" max="7" width="14.57421875" style="37" customWidth="1"/>
    <col min="8" max="8" width="30.421875" style="37" customWidth="1"/>
    <col min="9" max="9" width="14.421875" style="37" customWidth="1"/>
    <col min="10" max="16384" width="9.140625" style="37" customWidth="1"/>
  </cols>
  <sheetData>
    <row r="3" spans="1:8" ht="12.75">
      <c r="A3" s="69"/>
      <c r="B3" s="69"/>
      <c r="C3" s="69"/>
      <c r="D3" s="69"/>
      <c r="E3" s="69"/>
      <c r="F3" s="69"/>
      <c r="G3" s="69"/>
      <c r="H3" s="69"/>
    </row>
    <row r="4" spans="1:8" ht="12.75">
      <c r="A4" s="69"/>
      <c r="B4" s="69"/>
      <c r="C4" s="69"/>
      <c r="D4" s="69"/>
      <c r="E4" s="69"/>
      <c r="F4" s="69"/>
      <c r="G4" s="69"/>
      <c r="H4" s="69"/>
    </row>
    <row r="5" spans="1:8" ht="12.75">
      <c r="A5" s="69"/>
      <c r="B5" s="69"/>
      <c r="C5" s="69"/>
      <c r="D5" s="69"/>
      <c r="E5" s="69"/>
      <c r="F5" s="69"/>
      <c r="G5" s="69"/>
      <c r="H5" s="69"/>
    </row>
    <row r="6" spans="1:8" ht="12.75">
      <c r="A6" s="69"/>
      <c r="B6" s="69"/>
      <c r="C6" s="69"/>
      <c r="D6" s="69"/>
      <c r="E6" s="69"/>
      <c r="F6" s="69"/>
      <c r="G6" s="69"/>
      <c r="H6" s="69"/>
    </row>
    <row r="7" spans="1:8" ht="13.5" customHeight="1">
      <c r="A7" s="69"/>
      <c r="B7" s="69"/>
      <c r="C7" s="69"/>
      <c r="D7" s="69"/>
      <c r="E7" s="69"/>
      <c r="F7" s="69"/>
      <c r="G7" s="69"/>
      <c r="H7" s="69"/>
    </row>
    <row r="8" spans="1:9" ht="19.5" customHeight="1">
      <c r="A8" s="248" t="s">
        <v>219</v>
      </c>
      <c r="B8" s="248"/>
      <c r="C8" s="248"/>
      <c r="D8" s="248"/>
      <c r="E8" s="248"/>
      <c r="F8" s="248"/>
      <c r="G8" s="248"/>
      <c r="H8" s="248"/>
      <c r="I8" s="248"/>
    </row>
    <row r="9" spans="1:9" ht="13.5" customHeight="1">
      <c r="A9" s="273" t="s">
        <v>0</v>
      </c>
      <c r="B9" s="273"/>
      <c r="C9" s="273"/>
      <c r="D9" s="273"/>
      <c r="E9" s="273"/>
      <c r="F9" s="273"/>
      <c r="G9" s="273"/>
      <c r="H9" s="273"/>
      <c r="I9" s="273"/>
    </row>
    <row r="10" spans="1:9" ht="15.75" customHeight="1">
      <c r="A10" s="249" t="s">
        <v>236</v>
      </c>
      <c r="B10" s="249"/>
      <c r="C10" s="249"/>
      <c r="D10" s="249"/>
      <c r="E10" s="249"/>
      <c r="F10" s="249"/>
      <c r="G10" s="249"/>
      <c r="H10" s="249"/>
      <c r="I10" s="249"/>
    </row>
    <row r="11" spans="1:9" ht="15.75" customHeight="1">
      <c r="A11" s="249" t="s">
        <v>80</v>
      </c>
      <c r="B11" s="249"/>
      <c r="C11" s="249"/>
      <c r="D11" s="249"/>
      <c r="E11" s="249"/>
      <c r="F11" s="249"/>
      <c r="G11" s="249"/>
      <c r="H11" s="249"/>
      <c r="I11" s="249"/>
    </row>
    <row r="12" spans="1:8" ht="13.5" customHeight="1">
      <c r="A12" s="77"/>
      <c r="B12" s="77"/>
      <c r="C12" s="281"/>
      <c r="D12" s="281"/>
      <c r="E12" s="281"/>
      <c r="F12" s="281"/>
      <c r="G12" s="281"/>
      <c r="H12" s="281"/>
    </row>
    <row r="13" spans="1:8" ht="15.75">
      <c r="A13" s="35" t="s">
        <v>1</v>
      </c>
      <c r="B13" s="274" t="s">
        <v>2</v>
      </c>
      <c r="C13" s="276"/>
      <c r="D13" s="276"/>
      <c r="E13" s="276"/>
      <c r="F13" s="276"/>
      <c r="G13" s="276"/>
      <c r="H13" s="276"/>
    </row>
    <row r="14" spans="1:9" ht="69" customHeight="1">
      <c r="A14" s="39"/>
      <c r="B14" s="284" t="s">
        <v>220</v>
      </c>
      <c r="C14" s="284"/>
      <c r="D14" s="284"/>
      <c r="E14" s="284"/>
      <c r="F14" s="284"/>
      <c r="G14" s="284"/>
      <c r="H14" s="284"/>
      <c r="I14" s="284"/>
    </row>
    <row r="15" spans="1:8" ht="15.75" customHeight="1">
      <c r="A15" s="39"/>
      <c r="B15" s="250"/>
      <c r="C15" s="251"/>
      <c r="D15" s="251"/>
      <c r="E15" s="251"/>
      <c r="F15" s="251"/>
      <c r="G15" s="251"/>
      <c r="H15" s="251"/>
    </row>
    <row r="16" spans="1:9" ht="64.5" customHeight="1">
      <c r="A16" s="39"/>
      <c r="B16" s="284" t="s">
        <v>221</v>
      </c>
      <c r="C16" s="284"/>
      <c r="D16" s="284"/>
      <c r="E16" s="284"/>
      <c r="F16" s="284"/>
      <c r="G16" s="284"/>
      <c r="H16" s="284"/>
      <c r="I16" s="284"/>
    </row>
    <row r="17" spans="1:2" ht="16.5" customHeight="1">
      <c r="A17" s="39"/>
      <c r="B17" s="108"/>
    </row>
    <row r="18" spans="1:8" ht="15.75">
      <c r="A18" s="35"/>
      <c r="B18" s="40"/>
      <c r="C18" s="41"/>
      <c r="D18" s="41"/>
      <c r="E18" s="41"/>
      <c r="F18" s="41"/>
      <c r="G18" s="41"/>
      <c r="H18" s="41"/>
    </row>
    <row r="19" spans="1:8" ht="20.25" customHeight="1">
      <c r="A19" s="35" t="s">
        <v>3</v>
      </c>
      <c r="B19" s="274" t="s">
        <v>176</v>
      </c>
      <c r="C19" s="274"/>
      <c r="D19" s="274"/>
      <c r="E19" s="274"/>
      <c r="F19" s="41"/>
      <c r="G19" s="41"/>
      <c r="H19" s="41"/>
    </row>
    <row r="20" spans="1:9" ht="52.5" customHeight="1">
      <c r="A20" s="35"/>
      <c r="B20" s="275" t="s">
        <v>253</v>
      </c>
      <c r="C20" s="275"/>
      <c r="D20" s="275"/>
      <c r="E20" s="275"/>
      <c r="F20" s="275"/>
      <c r="G20" s="275"/>
      <c r="H20" s="275"/>
      <c r="I20" s="275"/>
    </row>
    <row r="21" spans="1:8" ht="15.75">
      <c r="A21" s="35"/>
      <c r="B21" s="40"/>
      <c r="C21" s="41"/>
      <c r="D21" s="41"/>
      <c r="E21" s="41"/>
      <c r="F21" s="41"/>
      <c r="G21" s="41"/>
      <c r="H21" s="41"/>
    </row>
    <row r="22" spans="1:8" ht="15.75">
      <c r="A22" s="35"/>
      <c r="B22" s="40"/>
      <c r="C22" s="41"/>
      <c r="D22" s="41"/>
      <c r="E22" s="41"/>
      <c r="F22" s="41"/>
      <c r="G22" s="41"/>
      <c r="H22" s="41"/>
    </row>
    <row r="23" spans="1:8" ht="15.75">
      <c r="A23" s="35" t="s">
        <v>6</v>
      </c>
      <c r="B23" s="274" t="s">
        <v>4</v>
      </c>
      <c r="C23" s="274"/>
      <c r="D23" s="274"/>
      <c r="E23" s="274"/>
      <c r="F23" s="274"/>
      <c r="G23" s="274"/>
      <c r="H23" s="274"/>
    </row>
    <row r="24" spans="1:8" ht="15.75">
      <c r="A24" s="35"/>
      <c r="B24" s="281" t="s">
        <v>5</v>
      </c>
      <c r="C24" s="281"/>
      <c r="D24" s="281"/>
      <c r="E24" s="281"/>
      <c r="F24" s="281"/>
      <c r="G24" s="281"/>
      <c r="H24" s="281"/>
    </row>
    <row r="25" spans="1:8" ht="15.75">
      <c r="A25" s="35"/>
      <c r="B25" s="41"/>
      <c r="C25" s="41"/>
      <c r="D25" s="41"/>
      <c r="E25" s="41"/>
      <c r="F25" s="41"/>
      <c r="G25" s="41"/>
      <c r="H25" s="41"/>
    </row>
    <row r="26" spans="1:8" ht="15.75">
      <c r="A26" s="35"/>
      <c r="B26" s="41"/>
      <c r="C26" s="41"/>
      <c r="D26" s="41"/>
      <c r="E26" s="41"/>
      <c r="F26" s="41"/>
      <c r="G26" s="41"/>
      <c r="H26" s="41"/>
    </row>
    <row r="27" spans="1:8" ht="15.75">
      <c r="A27" s="35" t="s">
        <v>8</v>
      </c>
      <c r="B27" s="274" t="s">
        <v>7</v>
      </c>
      <c r="C27" s="276"/>
      <c r="D27" s="276"/>
      <c r="E27" s="276"/>
      <c r="F27" s="276"/>
      <c r="G27" s="276"/>
      <c r="H27" s="276"/>
    </row>
    <row r="28" spans="1:9" ht="15.75" customHeight="1">
      <c r="A28" s="42"/>
      <c r="B28" s="275" t="s">
        <v>187</v>
      </c>
      <c r="C28" s="275"/>
      <c r="D28" s="275"/>
      <c r="E28" s="275"/>
      <c r="F28" s="275"/>
      <c r="G28" s="275"/>
      <c r="H28" s="275"/>
      <c r="I28" s="275"/>
    </row>
    <row r="29" spans="1:8" ht="15.75">
      <c r="A29" s="35"/>
      <c r="B29" s="40"/>
      <c r="C29" s="41"/>
      <c r="D29" s="41"/>
      <c r="E29" s="41"/>
      <c r="F29" s="41"/>
      <c r="G29" s="41"/>
      <c r="H29" s="41"/>
    </row>
    <row r="30" spans="1:8" ht="15.75">
      <c r="A30" s="35"/>
      <c r="B30" s="40"/>
      <c r="C30" s="41"/>
      <c r="D30" s="41"/>
      <c r="E30" s="41"/>
      <c r="F30" s="41"/>
      <c r="G30" s="41"/>
      <c r="H30" s="41"/>
    </row>
    <row r="31" spans="1:8" ht="15.75">
      <c r="A31" s="35" t="s">
        <v>9</v>
      </c>
      <c r="B31" s="274" t="s">
        <v>177</v>
      </c>
      <c r="C31" s="276"/>
      <c r="D31" s="276"/>
      <c r="E31" s="276"/>
      <c r="F31" s="276"/>
      <c r="G31" s="276"/>
      <c r="H31" s="276"/>
    </row>
    <row r="32" spans="1:8" ht="31.5" customHeight="1">
      <c r="A32" s="42"/>
      <c r="B32" s="275" t="s">
        <v>200</v>
      </c>
      <c r="C32" s="276"/>
      <c r="D32" s="276"/>
      <c r="E32" s="276"/>
      <c r="F32" s="276"/>
      <c r="G32" s="276"/>
      <c r="H32" s="276"/>
    </row>
    <row r="33" spans="1:8" ht="15.75">
      <c r="A33" s="35"/>
      <c r="B33" s="40"/>
      <c r="C33" s="275"/>
      <c r="D33" s="275"/>
      <c r="E33" s="275"/>
      <c r="F33" s="275"/>
      <c r="G33" s="275"/>
      <c r="H33" s="275"/>
    </row>
    <row r="34" spans="1:8" ht="15.75">
      <c r="A34" s="35"/>
      <c r="B34" s="40"/>
      <c r="C34" s="41"/>
      <c r="D34" s="41"/>
      <c r="E34" s="41"/>
      <c r="F34" s="41"/>
      <c r="G34" s="41"/>
      <c r="H34" s="41"/>
    </row>
    <row r="35" spans="1:8" ht="15.75">
      <c r="A35" s="35" t="s">
        <v>12</v>
      </c>
      <c r="B35" s="274" t="s">
        <v>10</v>
      </c>
      <c r="C35" s="276"/>
      <c r="D35" s="276"/>
      <c r="E35" s="276"/>
      <c r="F35" s="276"/>
      <c r="G35" s="276"/>
      <c r="H35" s="276"/>
    </row>
    <row r="36" spans="1:9" ht="33.75" customHeight="1">
      <c r="A36" s="42"/>
      <c r="B36" s="275" t="s">
        <v>11</v>
      </c>
      <c r="C36" s="275"/>
      <c r="D36" s="275"/>
      <c r="E36" s="275"/>
      <c r="F36" s="275"/>
      <c r="G36" s="275"/>
      <c r="H36" s="275"/>
      <c r="I36" s="275"/>
    </row>
    <row r="37" spans="1:8" ht="15.75" customHeight="1">
      <c r="A37" s="42"/>
      <c r="B37" s="38"/>
      <c r="C37" s="51"/>
      <c r="D37" s="51"/>
      <c r="E37" s="51"/>
      <c r="F37" s="51"/>
      <c r="G37" s="51"/>
      <c r="H37" s="51"/>
    </row>
    <row r="38" spans="1:8" ht="15.75" customHeight="1">
      <c r="A38" s="42"/>
      <c r="B38" s="38"/>
      <c r="C38" s="51"/>
      <c r="D38" s="51"/>
      <c r="E38" s="51"/>
      <c r="F38" s="51"/>
      <c r="G38" s="51"/>
      <c r="H38" s="51"/>
    </row>
    <row r="39" spans="1:8" ht="15.75">
      <c r="A39" s="35" t="s">
        <v>14</v>
      </c>
      <c r="B39" s="289" t="s">
        <v>13</v>
      </c>
      <c r="C39" s="290"/>
      <c r="D39" s="290"/>
      <c r="E39" s="290"/>
      <c r="F39" s="290"/>
      <c r="G39" s="290"/>
      <c r="H39" s="290"/>
    </row>
    <row r="40" spans="1:9" ht="50.25" customHeight="1">
      <c r="A40" s="35"/>
      <c r="B40" s="277" t="s">
        <v>237</v>
      </c>
      <c r="C40" s="277"/>
      <c r="D40" s="277"/>
      <c r="E40" s="277"/>
      <c r="F40" s="277"/>
      <c r="G40" s="277"/>
      <c r="H40" s="277"/>
      <c r="I40" s="277"/>
    </row>
    <row r="41" spans="1:8" ht="20.25" customHeight="1">
      <c r="A41" s="35"/>
      <c r="B41" s="109"/>
      <c r="C41" s="110"/>
      <c r="D41" s="111"/>
      <c r="E41" s="112"/>
      <c r="F41" s="112"/>
      <c r="G41" s="38"/>
      <c r="H41" s="38"/>
    </row>
    <row r="42" spans="1:8" ht="15.75">
      <c r="A42" s="35" t="s">
        <v>15</v>
      </c>
      <c r="B42" s="274" t="s">
        <v>123</v>
      </c>
      <c r="C42" s="291"/>
      <c r="D42" s="291"/>
      <c r="E42" s="291"/>
      <c r="F42" s="291"/>
      <c r="G42" s="291"/>
      <c r="H42" s="291"/>
    </row>
    <row r="43" spans="1:9" ht="33.75" customHeight="1">
      <c r="A43" s="35"/>
      <c r="B43" s="275" t="s">
        <v>238</v>
      </c>
      <c r="C43" s="275"/>
      <c r="D43" s="275"/>
      <c r="E43" s="275"/>
      <c r="F43" s="275"/>
      <c r="G43" s="275"/>
      <c r="H43" s="275"/>
      <c r="I43" s="275"/>
    </row>
    <row r="44" spans="1:9" ht="18" customHeight="1">
      <c r="A44" s="35"/>
      <c r="B44" s="41"/>
      <c r="C44" s="41"/>
      <c r="D44" s="41"/>
      <c r="E44" s="41"/>
      <c r="F44" s="41"/>
      <c r="G44" s="41"/>
      <c r="H44" s="41"/>
      <c r="I44" s="41"/>
    </row>
    <row r="45" spans="1:8" ht="15.75">
      <c r="A45" s="35" t="s">
        <v>19</v>
      </c>
      <c r="B45" s="274" t="s">
        <v>16</v>
      </c>
      <c r="C45" s="276"/>
      <c r="D45" s="276"/>
      <c r="E45" s="276"/>
      <c r="F45" s="276"/>
      <c r="G45" s="276"/>
      <c r="H45" s="276"/>
    </row>
    <row r="46" spans="1:9" ht="33" customHeight="1">
      <c r="A46" s="35"/>
      <c r="B46" s="275" t="s">
        <v>246</v>
      </c>
      <c r="C46" s="275"/>
      <c r="D46" s="275"/>
      <c r="E46" s="275"/>
      <c r="F46" s="275"/>
      <c r="G46" s="275"/>
      <c r="H46" s="275"/>
      <c r="I46" s="275"/>
    </row>
    <row r="47" ht="12.75">
      <c r="A47" s="43"/>
    </row>
    <row r="48" ht="12.75">
      <c r="A48" s="43"/>
    </row>
    <row r="49" spans="1:8" ht="15.75">
      <c r="A49" s="35" t="s">
        <v>20</v>
      </c>
      <c r="B49" s="274" t="s">
        <v>59</v>
      </c>
      <c r="C49" s="274"/>
      <c r="D49" s="274"/>
      <c r="E49" s="274"/>
      <c r="F49" s="274"/>
      <c r="G49" s="274"/>
      <c r="H49" s="274"/>
    </row>
    <row r="50" spans="2:9" ht="37.5" customHeight="1">
      <c r="B50" s="275" t="s">
        <v>168</v>
      </c>
      <c r="C50" s="275"/>
      <c r="D50" s="275"/>
      <c r="E50" s="275"/>
      <c r="F50" s="275"/>
      <c r="G50" s="275"/>
      <c r="H50" s="275"/>
      <c r="I50" s="275"/>
    </row>
    <row r="51" ht="12.75">
      <c r="A51" s="43"/>
    </row>
    <row r="52" spans="1:8" ht="12.75" customHeight="1">
      <c r="A52" s="35"/>
      <c r="B52" s="40"/>
      <c r="C52" s="41"/>
      <c r="D52" s="41"/>
      <c r="E52" s="41"/>
      <c r="F52" s="41"/>
      <c r="G52" s="41"/>
      <c r="H52" s="41"/>
    </row>
    <row r="53" spans="1:8" ht="15.75">
      <c r="A53" s="35" t="s">
        <v>21</v>
      </c>
      <c r="B53" s="274" t="s">
        <v>178</v>
      </c>
      <c r="C53" s="274"/>
      <c r="D53" s="274"/>
      <c r="E53" s="274"/>
      <c r="F53" s="274"/>
      <c r="G53" s="274"/>
      <c r="H53" s="274"/>
    </row>
    <row r="54" spans="1:9" ht="49.5" customHeight="1">
      <c r="A54" s="35"/>
      <c r="B54" s="283" t="s">
        <v>245</v>
      </c>
      <c r="C54" s="283"/>
      <c r="D54" s="283"/>
      <c r="E54" s="283"/>
      <c r="F54" s="283"/>
      <c r="G54" s="283"/>
      <c r="H54" s="283"/>
      <c r="I54" s="283"/>
    </row>
    <row r="55" spans="1:8" ht="9.75" customHeight="1">
      <c r="A55" s="35"/>
      <c r="B55" s="38"/>
      <c r="C55" s="38"/>
      <c r="D55" s="38"/>
      <c r="E55" s="38"/>
      <c r="F55" s="38"/>
      <c r="G55" s="38"/>
      <c r="H55" s="38"/>
    </row>
    <row r="56" spans="1:8" ht="15.75">
      <c r="A56" s="35" t="s">
        <v>22</v>
      </c>
      <c r="B56" s="274" t="s">
        <v>104</v>
      </c>
      <c r="C56" s="274"/>
      <c r="D56" s="274"/>
      <c r="E56" s="274"/>
      <c r="F56" s="274"/>
      <c r="G56" s="274"/>
      <c r="H56" s="274"/>
    </row>
    <row r="57" spans="1:8" ht="24.75" customHeight="1">
      <c r="A57" s="35"/>
      <c r="B57" s="297" t="s">
        <v>169</v>
      </c>
      <c r="C57" s="297"/>
      <c r="D57" s="297"/>
      <c r="E57" s="297"/>
      <c r="F57" s="297"/>
      <c r="G57" s="297"/>
      <c r="H57" s="297"/>
    </row>
    <row r="58" spans="1:8" ht="15.75">
      <c r="A58" s="35"/>
      <c r="B58" s="41"/>
      <c r="C58" s="41"/>
      <c r="D58" s="41"/>
      <c r="E58" s="41"/>
      <c r="F58" s="41"/>
      <c r="G58" s="41"/>
      <c r="H58" s="41"/>
    </row>
    <row r="59" spans="1:8" ht="15.75">
      <c r="A59" s="35"/>
      <c r="B59" s="41"/>
      <c r="C59" s="41"/>
      <c r="D59" s="41"/>
      <c r="E59" s="41"/>
      <c r="F59" s="41"/>
      <c r="G59" s="41"/>
      <c r="H59" s="41"/>
    </row>
    <row r="60" spans="1:8" ht="16.5" customHeight="1">
      <c r="A60" s="35" t="s">
        <v>109</v>
      </c>
      <c r="B60" s="274" t="s">
        <v>110</v>
      </c>
      <c r="C60" s="274"/>
      <c r="D60" s="274"/>
      <c r="E60" s="41"/>
      <c r="F60" s="41"/>
      <c r="G60" s="114"/>
      <c r="H60" s="41"/>
    </row>
    <row r="61" spans="1:8" ht="16.5" customHeight="1">
      <c r="A61" s="35"/>
      <c r="B61" s="275" t="s">
        <v>239</v>
      </c>
      <c r="C61" s="275"/>
      <c r="D61" s="275"/>
      <c r="E61" s="275"/>
      <c r="F61" s="275"/>
      <c r="G61" s="275"/>
      <c r="H61" s="275"/>
    </row>
    <row r="62" spans="1:8" ht="9.75" customHeight="1">
      <c r="A62" s="35"/>
      <c r="B62" s="41"/>
      <c r="C62" s="41"/>
      <c r="D62" s="41"/>
      <c r="E62" s="41"/>
      <c r="F62" s="41"/>
      <c r="G62" s="114"/>
      <c r="H62" s="41"/>
    </row>
    <row r="63" spans="1:8" ht="9.75" customHeight="1">
      <c r="A63" s="35"/>
      <c r="B63" s="41"/>
      <c r="C63" s="41"/>
      <c r="D63" s="41"/>
      <c r="E63" s="41"/>
      <c r="F63" s="41"/>
      <c r="G63" s="114"/>
      <c r="H63" s="41"/>
    </row>
    <row r="64" spans="1:8" ht="16.5" customHeight="1">
      <c r="A64" s="35"/>
      <c r="B64" s="41"/>
      <c r="C64" s="41"/>
      <c r="D64" s="41"/>
      <c r="E64" s="41"/>
      <c r="F64" s="41"/>
      <c r="G64" s="115" t="s">
        <v>112</v>
      </c>
      <c r="H64" s="41"/>
    </row>
    <row r="65" spans="1:8" ht="48" customHeight="1">
      <c r="A65" s="39" t="s">
        <v>82</v>
      </c>
      <c r="B65" s="275" t="s">
        <v>210</v>
      </c>
      <c r="C65" s="275"/>
      <c r="D65" s="275"/>
      <c r="E65" s="275"/>
      <c r="F65" s="41"/>
      <c r="G65" s="114"/>
      <c r="H65" s="41"/>
    </row>
    <row r="66" spans="1:8" ht="16.5" customHeight="1" thickBot="1">
      <c r="A66" s="35"/>
      <c r="B66" s="41"/>
      <c r="C66" s="116" t="s">
        <v>111</v>
      </c>
      <c r="D66" s="41"/>
      <c r="E66" s="41"/>
      <c r="F66" s="41"/>
      <c r="G66" s="117">
        <v>602</v>
      </c>
      <c r="H66" s="41"/>
    </row>
    <row r="67" spans="1:8" ht="16.5" customHeight="1" thickTop="1">
      <c r="A67" s="35"/>
      <c r="B67" s="41"/>
      <c r="C67" s="116"/>
      <c r="D67" s="41"/>
      <c r="E67" s="41"/>
      <c r="F67" s="41"/>
      <c r="G67" s="118"/>
      <c r="H67" s="41"/>
    </row>
    <row r="68" spans="1:8" ht="61.5" customHeight="1" hidden="1">
      <c r="A68" s="39" t="s">
        <v>83</v>
      </c>
      <c r="B68" s="275" t="s">
        <v>201</v>
      </c>
      <c r="C68" s="275"/>
      <c r="D68" s="275"/>
      <c r="E68" s="275"/>
      <c r="F68" s="41"/>
      <c r="G68" s="119"/>
      <c r="H68" s="41"/>
    </row>
    <row r="69" spans="1:8" ht="16.5" customHeight="1" hidden="1" thickBot="1">
      <c r="A69" s="35"/>
      <c r="B69" s="41"/>
      <c r="C69" s="116" t="s">
        <v>170</v>
      </c>
      <c r="D69" s="41"/>
      <c r="E69" s="41"/>
      <c r="F69" s="41"/>
      <c r="G69" s="117">
        <v>0</v>
      </c>
      <c r="H69" s="41"/>
    </row>
    <row r="70" spans="1:8" ht="16.5" customHeight="1" hidden="1" thickTop="1">
      <c r="A70" s="35"/>
      <c r="B70" s="41"/>
      <c r="C70" s="116"/>
      <c r="D70" s="41"/>
      <c r="E70" s="41"/>
      <c r="F70" s="41"/>
      <c r="G70" s="118"/>
      <c r="H70" s="41"/>
    </row>
    <row r="71" spans="1:8" ht="56.25" customHeight="1">
      <c r="A71" s="39" t="s">
        <v>83</v>
      </c>
      <c r="B71" s="275" t="s">
        <v>202</v>
      </c>
      <c r="C71" s="275"/>
      <c r="D71" s="275"/>
      <c r="E71" s="275"/>
      <c r="F71" s="41"/>
      <c r="G71" s="119"/>
      <c r="H71" s="41"/>
    </row>
    <row r="72" spans="1:8" ht="16.5" customHeight="1" thickBot="1">
      <c r="A72" s="35"/>
      <c r="B72" s="41"/>
      <c r="C72" s="116" t="s">
        <v>111</v>
      </c>
      <c r="D72" s="41"/>
      <c r="E72" s="41"/>
      <c r="F72" s="41"/>
      <c r="G72" s="117">
        <v>90</v>
      </c>
      <c r="H72" s="41"/>
    </row>
    <row r="73" spans="1:8" ht="16.5" customHeight="1" thickTop="1">
      <c r="A73" s="35"/>
      <c r="B73" s="41"/>
      <c r="C73" s="116"/>
      <c r="D73" s="41"/>
      <c r="E73" s="41"/>
      <c r="F73" s="41"/>
      <c r="G73" s="118"/>
      <c r="H73" s="41"/>
    </row>
    <row r="74" spans="1:8" ht="57.75" customHeight="1">
      <c r="A74" s="39" t="s">
        <v>199</v>
      </c>
      <c r="B74" s="275" t="s">
        <v>203</v>
      </c>
      <c r="C74" s="275"/>
      <c r="D74" s="275"/>
      <c r="E74" s="275"/>
      <c r="F74" s="41"/>
      <c r="G74" s="119"/>
      <c r="H74" s="41"/>
    </row>
    <row r="75" spans="1:8" ht="16.5" customHeight="1" thickBot="1">
      <c r="A75" s="35"/>
      <c r="B75" s="41"/>
      <c r="C75" s="287" t="s">
        <v>254</v>
      </c>
      <c r="D75" s="287"/>
      <c r="E75" s="41"/>
      <c r="F75" s="41"/>
      <c r="G75" s="117">
        <v>387</v>
      </c>
      <c r="H75" s="41"/>
    </row>
    <row r="76" spans="1:8" ht="16.5" customHeight="1" thickTop="1">
      <c r="A76" s="35"/>
      <c r="B76" s="41"/>
      <c r="C76" s="116"/>
      <c r="D76" s="41"/>
      <c r="E76" s="41"/>
      <c r="F76" s="41"/>
      <c r="G76" s="118"/>
      <c r="H76" s="41"/>
    </row>
    <row r="77" spans="1:8" ht="49.5" customHeight="1" hidden="1">
      <c r="A77" s="39" t="s">
        <v>211</v>
      </c>
      <c r="B77" s="275" t="s">
        <v>212</v>
      </c>
      <c r="C77" s="275"/>
      <c r="D77" s="275"/>
      <c r="E77" s="275"/>
      <c r="F77" s="41"/>
      <c r="G77" s="119"/>
      <c r="H77" s="41"/>
    </row>
    <row r="78" spans="1:8" ht="16.5" customHeight="1" hidden="1" thickBot="1">
      <c r="A78" s="35"/>
      <c r="B78" s="41"/>
      <c r="C78" s="116" t="s">
        <v>170</v>
      </c>
      <c r="D78" s="41"/>
      <c r="E78" s="41"/>
      <c r="F78" s="41"/>
      <c r="G78" s="117">
        <v>0</v>
      </c>
      <c r="H78" s="41"/>
    </row>
    <row r="79" spans="1:8" ht="16.5" customHeight="1" hidden="1">
      <c r="A79" s="35"/>
      <c r="B79" s="41"/>
      <c r="C79" s="116"/>
      <c r="D79" s="41"/>
      <c r="E79" s="41"/>
      <c r="F79" s="41"/>
      <c r="G79" s="118"/>
      <c r="H79" s="41"/>
    </row>
    <row r="80" spans="1:8" ht="16.5" customHeight="1">
      <c r="A80" s="35"/>
      <c r="B80" s="41"/>
      <c r="C80" s="116"/>
      <c r="D80" s="41"/>
      <c r="E80" s="41"/>
      <c r="F80" s="41"/>
      <c r="G80" s="118"/>
      <c r="H80" s="41"/>
    </row>
    <row r="81" spans="1:8" ht="18">
      <c r="A81" s="53" t="s">
        <v>189</v>
      </c>
      <c r="B81" s="54"/>
      <c r="C81" s="54"/>
      <c r="D81" s="54"/>
      <c r="E81" s="54"/>
      <c r="F81" s="54"/>
      <c r="G81" s="54"/>
      <c r="H81" s="54"/>
    </row>
    <row r="82" spans="1:8" ht="15.75">
      <c r="A82" s="43"/>
      <c r="B82" s="41"/>
      <c r="C82" s="41"/>
      <c r="D82" s="41"/>
      <c r="E82" s="41"/>
      <c r="F82" s="41"/>
      <c r="G82" s="41"/>
      <c r="H82" s="41"/>
    </row>
    <row r="83" spans="1:8" ht="15.75">
      <c r="A83" s="35" t="s">
        <v>24</v>
      </c>
      <c r="B83" s="296" t="s">
        <v>25</v>
      </c>
      <c r="C83" s="296"/>
      <c r="D83" s="296"/>
      <c r="E83" s="296"/>
      <c r="F83" s="296"/>
      <c r="G83" s="296"/>
      <c r="H83" s="296"/>
    </row>
    <row r="84" spans="1:9" ht="50.25" customHeight="1">
      <c r="A84" s="35"/>
      <c r="B84" s="277" t="s">
        <v>247</v>
      </c>
      <c r="C84" s="277"/>
      <c r="D84" s="277"/>
      <c r="E84" s="277"/>
      <c r="F84" s="277"/>
      <c r="G84" s="277"/>
      <c r="H84" s="277"/>
      <c r="I84" s="277"/>
    </row>
    <row r="85" ht="15.75">
      <c r="A85" s="35"/>
    </row>
    <row r="86" spans="1:8" ht="15.75">
      <c r="A86" s="35" t="s">
        <v>26</v>
      </c>
      <c r="B86" s="247" t="s">
        <v>27</v>
      </c>
      <c r="C86" s="247"/>
      <c r="D86" s="247"/>
      <c r="E86" s="247"/>
      <c r="F86" s="247"/>
      <c r="G86" s="247"/>
      <c r="H86" s="247"/>
    </row>
    <row r="87" spans="2:8" ht="15.75">
      <c r="B87" s="62"/>
      <c r="C87" s="298"/>
      <c r="D87" s="299"/>
      <c r="E87" s="120" t="s">
        <v>240</v>
      </c>
      <c r="F87" s="120" t="s">
        <v>241</v>
      </c>
      <c r="G87" s="300" t="s">
        <v>28</v>
      </c>
      <c r="H87" s="301"/>
    </row>
    <row r="88" spans="1:8" ht="15.75">
      <c r="A88" s="63"/>
      <c r="B88" s="64"/>
      <c r="C88" s="292"/>
      <c r="D88" s="293"/>
      <c r="E88" s="123" t="s">
        <v>242</v>
      </c>
      <c r="F88" s="123" t="s">
        <v>243</v>
      </c>
      <c r="G88" s="302"/>
      <c r="H88" s="303"/>
    </row>
    <row r="89" spans="1:8" ht="15.75">
      <c r="A89" s="63"/>
      <c r="B89" s="65"/>
      <c r="C89" s="294"/>
      <c r="D89" s="295"/>
      <c r="E89" s="124" t="s">
        <v>23</v>
      </c>
      <c r="F89" s="124" t="s">
        <v>23</v>
      </c>
      <c r="G89" s="125" t="s">
        <v>23</v>
      </c>
      <c r="H89" s="126" t="s">
        <v>29</v>
      </c>
    </row>
    <row r="90" spans="1:8" ht="15.75">
      <c r="A90" s="63"/>
      <c r="B90" s="66"/>
      <c r="C90" s="254" t="s">
        <v>17</v>
      </c>
      <c r="D90" s="242"/>
      <c r="E90" s="127">
        <f>PL!B18</f>
        <v>27665</v>
      </c>
      <c r="F90" s="128">
        <v>29484</v>
      </c>
      <c r="G90" s="129">
        <f>+E90-F90</f>
        <v>-1819</v>
      </c>
      <c r="H90" s="130">
        <f>+G90/F90*100</f>
        <v>-6.169447836114503</v>
      </c>
    </row>
    <row r="91" spans="1:8" ht="15.75">
      <c r="A91" s="39"/>
      <c r="B91" s="66"/>
      <c r="C91" s="254" t="s">
        <v>81</v>
      </c>
      <c r="D91" s="242"/>
      <c r="E91" s="128">
        <f>PL!B29</f>
        <v>9369</v>
      </c>
      <c r="F91" s="128">
        <v>3612</v>
      </c>
      <c r="G91" s="129">
        <f>+E91-F91</f>
        <v>5757</v>
      </c>
      <c r="H91" s="130">
        <f>+G91/F91*100</f>
        <v>159.38538205980066</v>
      </c>
    </row>
    <row r="92" spans="1:8" ht="19.5" customHeight="1">
      <c r="A92" s="39"/>
      <c r="B92" s="66"/>
      <c r="C92" s="254" t="s">
        <v>134</v>
      </c>
      <c r="D92" s="242"/>
      <c r="E92" s="128">
        <f>PL!B31</f>
        <v>6978</v>
      </c>
      <c r="F92" s="128">
        <v>3517</v>
      </c>
      <c r="G92" s="129">
        <f>+E92-F92</f>
        <v>3461</v>
      </c>
      <c r="H92" s="130">
        <f>+G92/F92*100</f>
        <v>98.40773386408871</v>
      </c>
    </row>
    <row r="93" spans="1:9" ht="50.25" customHeight="1">
      <c r="A93" s="39"/>
      <c r="B93" s="246" t="s">
        <v>257</v>
      </c>
      <c r="C93" s="246"/>
      <c r="D93" s="246"/>
      <c r="E93" s="246"/>
      <c r="F93" s="246"/>
      <c r="G93" s="246"/>
      <c r="H93" s="246"/>
      <c r="I93" s="246"/>
    </row>
    <row r="94" spans="1:8" ht="15.75" customHeight="1">
      <c r="A94" s="39"/>
      <c r="B94" s="52"/>
      <c r="C94" s="55"/>
      <c r="D94" s="55"/>
      <c r="E94" s="55"/>
      <c r="F94" s="55"/>
      <c r="G94" s="55"/>
      <c r="H94" s="55"/>
    </row>
    <row r="95" spans="1:8" ht="15.75">
      <c r="A95" s="35" t="s">
        <v>30</v>
      </c>
      <c r="B95" s="274" t="s">
        <v>217</v>
      </c>
      <c r="C95" s="274"/>
      <c r="D95" s="274"/>
      <c r="E95" s="274"/>
      <c r="F95" s="274"/>
      <c r="G95" s="274"/>
      <c r="H95" s="274"/>
    </row>
    <row r="96" spans="2:8" ht="32.25" customHeight="1">
      <c r="B96" s="281" t="s">
        <v>218</v>
      </c>
      <c r="C96" s="281"/>
      <c r="D96" s="281"/>
      <c r="E96" s="281"/>
      <c r="F96" s="281"/>
      <c r="G96" s="281"/>
      <c r="H96" s="281"/>
    </row>
    <row r="97" spans="1:8" ht="15.75">
      <c r="A97" s="35"/>
      <c r="B97" s="36"/>
      <c r="C97" s="41"/>
      <c r="D97" s="41"/>
      <c r="E97" s="41"/>
      <c r="F97" s="41"/>
      <c r="G97" s="41"/>
      <c r="H97" s="41"/>
    </row>
    <row r="98" spans="1:8" ht="15.75">
      <c r="A98" s="35"/>
      <c r="B98" s="36"/>
      <c r="C98" s="41"/>
      <c r="D98" s="41"/>
      <c r="E98" s="41"/>
      <c r="F98" s="41"/>
      <c r="G98" s="41"/>
      <c r="H98" s="41"/>
    </row>
    <row r="99" spans="1:8" ht="15.75">
      <c r="A99" s="35" t="s">
        <v>31</v>
      </c>
      <c r="B99" s="274" t="s">
        <v>114</v>
      </c>
      <c r="C99" s="274"/>
      <c r="D99" s="274"/>
      <c r="E99" s="274"/>
      <c r="F99" s="274"/>
      <c r="G99" s="274"/>
      <c r="H99" s="274"/>
    </row>
    <row r="100" spans="2:8" ht="20.25" customHeight="1">
      <c r="B100" s="286" t="s">
        <v>122</v>
      </c>
      <c r="C100" s="286"/>
      <c r="D100" s="286"/>
      <c r="E100" s="286"/>
      <c r="F100" s="286"/>
      <c r="G100" s="286"/>
      <c r="H100" s="286"/>
    </row>
    <row r="101" spans="1:8" ht="20.25" customHeight="1">
      <c r="A101" s="35"/>
      <c r="B101" s="56"/>
      <c r="C101" s="56"/>
      <c r="D101" s="56"/>
      <c r="E101" s="56"/>
      <c r="F101" s="56"/>
      <c r="G101" s="56"/>
      <c r="H101" s="56"/>
    </row>
    <row r="102" spans="2:8" ht="15.75">
      <c r="B102" s="41"/>
      <c r="C102" s="41"/>
      <c r="D102" s="41"/>
      <c r="E102" s="41"/>
      <c r="F102" s="41"/>
      <c r="G102" s="41"/>
      <c r="H102" s="41"/>
    </row>
    <row r="103" spans="1:8" s="44" customFormat="1" ht="15.75">
      <c r="A103" s="67" t="s">
        <v>32</v>
      </c>
      <c r="B103" s="243" t="s">
        <v>33</v>
      </c>
      <c r="C103" s="280"/>
      <c r="D103" s="280"/>
      <c r="E103" s="280"/>
      <c r="F103" s="280"/>
      <c r="G103" s="280"/>
      <c r="H103" s="280"/>
    </row>
    <row r="104" spans="2:7" s="44" customFormat="1" ht="15.75">
      <c r="B104" s="131" t="s">
        <v>34</v>
      </c>
      <c r="C104" s="121"/>
      <c r="D104" s="121"/>
      <c r="E104" s="132" t="s">
        <v>35</v>
      </c>
      <c r="G104" s="67" t="s">
        <v>35</v>
      </c>
    </row>
    <row r="105" spans="1:7" s="44" customFormat="1" ht="15.75">
      <c r="A105" s="68"/>
      <c r="B105" s="253"/>
      <c r="C105" s="285"/>
      <c r="D105" s="285"/>
      <c r="E105" s="132" t="s">
        <v>36</v>
      </c>
      <c r="G105" s="67" t="s">
        <v>37</v>
      </c>
    </row>
    <row r="106" spans="1:7" s="44" customFormat="1" ht="15.75">
      <c r="A106" s="68"/>
      <c r="B106" s="122"/>
      <c r="C106" s="122"/>
      <c r="D106" s="122"/>
      <c r="E106" s="133" t="s">
        <v>244</v>
      </c>
      <c r="G106" s="133" t="str">
        <f>E106</f>
        <v>31/3/09</v>
      </c>
    </row>
    <row r="107" spans="1:7" s="44" customFormat="1" ht="15.75">
      <c r="A107" s="68"/>
      <c r="B107" s="134"/>
      <c r="C107" s="121"/>
      <c r="D107" s="121"/>
      <c r="E107" s="132" t="s">
        <v>23</v>
      </c>
      <c r="G107" s="132" t="s">
        <v>23</v>
      </c>
    </row>
    <row r="108" spans="1:7" s="44" customFormat="1" ht="15.75">
      <c r="A108" s="68"/>
      <c r="B108" s="134"/>
      <c r="C108" s="121"/>
      <c r="D108" s="121"/>
      <c r="E108" s="132"/>
      <c r="G108" s="132"/>
    </row>
    <row r="109" spans="1:8" s="44" customFormat="1" ht="18" customHeight="1">
      <c r="A109" s="68"/>
      <c r="B109" s="253" t="s">
        <v>171</v>
      </c>
      <c r="C109" s="253"/>
      <c r="D109" s="253"/>
      <c r="E109" s="135">
        <v>1942</v>
      </c>
      <c r="F109" s="136"/>
      <c r="G109" s="135">
        <f>E109</f>
        <v>1942</v>
      </c>
      <c r="H109" s="137"/>
    </row>
    <row r="110" spans="1:8" s="44" customFormat="1" ht="18" customHeight="1">
      <c r="A110" s="68"/>
      <c r="B110" s="253" t="s">
        <v>172</v>
      </c>
      <c r="C110" s="253"/>
      <c r="D110" s="121"/>
      <c r="E110" s="135">
        <v>449</v>
      </c>
      <c r="F110" s="136"/>
      <c r="G110" s="135">
        <f>E110</f>
        <v>449</v>
      </c>
      <c r="H110" s="137"/>
    </row>
    <row r="111" spans="1:8" s="44" customFormat="1" ht="17.25" customHeight="1">
      <c r="A111" s="68"/>
      <c r="B111" s="253"/>
      <c r="C111" s="253"/>
      <c r="D111" s="121"/>
      <c r="E111" s="135"/>
      <c r="F111" s="136"/>
      <c r="G111" s="135"/>
      <c r="H111" s="137"/>
    </row>
    <row r="112" spans="1:8" s="44" customFormat="1" ht="15.75">
      <c r="A112" s="68"/>
      <c r="B112" s="245"/>
      <c r="C112" s="245"/>
      <c r="D112" s="245"/>
      <c r="E112" s="138">
        <f>SUM(E109:E110)</f>
        <v>2391</v>
      </c>
      <c r="F112" s="136"/>
      <c r="G112" s="138">
        <f>SUM(G109:G110)</f>
        <v>2391</v>
      </c>
      <c r="H112" s="137"/>
    </row>
    <row r="113" spans="1:8" s="44" customFormat="1" ht="32.25" customHeight="1">
      <c r="A113" s="68"/>
      <c r="B113" s="279" t="s">
        <v>222</v>
      </c>
      <c r="C113" s="280"/>
      <c r="D113" s="280"/>
      <c r="E113" s="280"/>
      <c r="F113" s="280"/>
      <c r="G113" s="280"/>
      <c r="H113" s="280"/>
    </row>
    <row r="114" spans="1:8" s="44" customFormat="1" ht="16.5" customHeight="1">
      <c r="A114" s="68"/>
      <c r="B114" s="48"/>
      <c r="C114" s="49"/>
      <c r="D114" s="49"/>
      <c r="E114" s="49"/>
      <c r="F114" s="49"/>
      <c r="G114" s="49"/>
      <c r="H114" s="49"/>
    </row>
    <row r="115" ht="15.75">
      <c r="A115" s="35"/>
    </row>
    <row r="116" spans="1:8" ht="15.75">
      <c r="A116" s="35" t="s">
        <v>38</v>
      </c>
      <c r="B116" s="274" t="s">
        <v>179</v>
      </c>
      <c r="C116" s="276"/>
      <c r="D116" s="276"/>
      <c r="E116" s="276"/>
      <c r="F116" s="276"/>
      <c r="G116" s="276"/>
      <c r="H116" s="276"/>
    </row>
    <row r="117" spans="1:9" ht="34.5" customHeight="1">
      <c r="A117" s="35"/>
      <c r="B117" s="275" t="s">
        <v>255</v>
      </c>
      <c r="C117" s="275"/>
      <c r="D117" s="275"/>
      <c r="E117" s="275"/>
      <c r="F117" s="275"/>
      <c r="G117" s="275"/>
      <c r="H117" s="275"/>
      <c r="I117" s="275"/>
    </row>
    <row r="118" spans="1:8" ht="15.75">
      <c r="A118" s="35"/>
      <c r="B118" s="41"/>
      <c r="C118" s="275"/>
      <c r="D118" s="275"/>
      <c r="E118" s="275"/>
      <c r="F118" s="275"/>
      <c r="G118" s="275"/>
      <c r="H118" s="275"/>
    </row>
    <row r="119" spans="1:8" ht="15.75">
      <c r="A119" s="35"/>
      <c r="B119" s="41"/>
      <c r="C119" s="50"/>
      <c r="D119" s="61"/>
      <c r="E119" s="61"/>
      <c r="F119" s="61"/>
      <c r="G119" s="61"/>
      <c r="H119" s="61"/>
    </row>
    <row r="120" spans="1:8" ht="15.75">
      <c r="A120" s="35" t="s">
        <v>39</v>
      </c>
      <c r="B120" s="274" t="s">
        <v>180</v>
      </c>
      <c r="C120" s="276"/>
      <c r="D120" s="276"/>
      <c r="E120" s="276"/>
      <c r="F120" s="276"/>
      <c r="G120" s="276"/>
      <c r="H120" s="276"/>
    </row>
    <row r="121" spans="2:8" ht="21" customHeight="1">
      <c r="B121" s="281" t="s">
        <v>165</v>
      </c>
      <c r="C121" s="282"/>
      <c r="D121" s="282"/>
      <c r="E121" s="282"/>
      <c r="F121" s="282"/>
      <c r="G121" s="282"/>
      <c r="H121" s="282"/>
    </row>
    <row r="122" spans="2:8" ht="21" customHeight="1">
      <c r="B122" s="38"/>
      <c r="C122" s="51"/>
      <c r="D122" s="51"/>
      <c r="E122" s="51"/>
      <c r="F122" s="51"/>
      <c r="G122" s="51"/>
      <c r="H122" s="51"/>
    </row>
    <row r="123" spans="1:8" ht="15.75">
      <c r="A123" s="35"/>
      <c r="B123" s="41"/>
      <c r="C123" s="41"/>
      <c r="D123" s="41"/>
      <c r="E123" s="41"/>
      <c r="F123" s="41"/>
      <c r="G123" s="41"/>
      <c r="H123" s="41"/>
    </row>
    <row r="124" spans="1:9" ht="15.75">
      <c r="A124" s="35" t="s">
        <v>40</v>
      </c>
      <c r="B124" s="274" t="s">
        <v>125</v>
      </c>
      <c r="C124" s="274"/>
      <c r="D124" s="274"/>
      <c r="E124" s="274"/>
      <c r="F124" s="274"/>
      <c r="G124" s="274"/>
      <c r="H124" s="274"/>
      <c r="I124" s="274"/>
    </row>
    <row r="125" spans="2:8" ht="17.25" customHeight="1">
      <c r="B125" s="275" t="s">
        <v>166</v>
      </c>
      <c r="C125" s="275"/>
      <c r="D125" s="275"/>
      <c r="E125" s="275"/>
      <c r="F125" s="275"/>
      <c r="G125" s="275"/>
      <c r="H125" s="275"/>
    </row>
    <row r="126" spans="2:8" ht="17.25" customHeight="1">
      <c r="B126" s="41"/>
      <c r="C126" s="41"/>
      <c r="D126" s="41"/>
      <c r="E126" s="41"/>
      <c r="F126" s="41"/>
      <c r="G126" s="41"/>
      <c r="H126" s="41"/>
    </row>
    <row r="127" spans="1:8" ht="13.5" customHeight="1">
      <c r="A127" s="35"/>
      <c r="B127" s="41"/>
      <c r="C127" s="41"/>
      <c r="D127" s="41"/>
      <c r="E127" s="41"/>
      <c r="F127" s="41"/>
      <c r="G127" s="41"/>
      <c r="H127" s="41"/>
    </row>
    <row r="128" spans="1:8" ht="15.75">
      <c r="A128" s="35" t="s">
        <v>41</v>
      </c>
      <c r="B128" s="274" t="s">
        <v>42</v>
      </c>
      <c r="C128" s="274"/>
      <c r="D128" s="274"/>
      <c r="E128" s="274"/>
      <c r="F128" s="274"/>
      <c r="G128" s="274"/>
      <c r="H128" s="274"/>
    </row>
    <row r="129" spans="2:8" ht="15.75">
      <c r="B129" s="281" t="s">
        <v>167</v>
      </c>
      <c r="C129" s="281"/>
      <c r="D129" s="281"/>
      <c r="E129" s="281"/>
      <c r="F129" s="281"/>
      <c r="G129" s="281"/>
      <c r="H129" s="281"/>
    </row>
    <row r="130" spans="1:8" ht="15.75">
      <c r="A130" s="35"/>
      <c r="B130" s="40"/>
      <c r="C130" s="45"/>
      <c r="D130" s="45"/>
      <c r="E130" s="46"/>
      <c r="F130" s="47"/>
      <c r="G130" s="47"/>
      <c r="H130" s="47"/>
    </row>
    <row r="131" spans="1:8" ht="15.75">
      <c r="A131" s="35"/>
      <c r="B131" s="40"/>
      <c r="C131" s="45"/>
      <c r="D131" s="45"/>
      <c r="E131" s="46"/>
      <c r="F131" s="47"/>
      <c r="G131" s="47"/>
      <c r="H131" s="47"/>
    </row>
    <row r="132" spans="1:8" ht="15.75">
      <c r="A132" s="35" t="s">
        <v>43</v>
      </c>
      <c r="B132" s="274" t="s">
        <v>44</v>
      </c>
      <c r="C132" s="274"/>
      <c r="D132" s="274"/>
      <c r="E132" s="274"/>
      <c r="F132" s="274"/>
      <c r="G132" s="274"/>
      <c r="H132" s="274"/>
    </row>
    <row r="133" spans="2:9" ht="17.25" customHeight="1">
      <c r="B133" s="275" t="s">
        <v>183</v>
      </c>
      <c r="C133" s="275"/>
      <c r="D133" s="275"/>
      <c r="E133" s="275"/>
      <c r="F133" s="275"/>
      <c r="G133" s="275"/>
      <c r="H133" s="275"/>
      <c r="I133" s="275"/>
    </row>
    <row r="134" spans="1:8" ht="15.75">
      <c r="A134" s="35"/>
      <c r="B134" s="40"/>
      <c r="C134" s="45"/>
      <c r="D134" s="45"/>
      <c r="E134" s="46"/>
      <c r="F134" s="47"/>
      <c r="G134" s="47"/>
      <c r="H134" s="47"/>
    </row>
    <row r="135" spans="1:8" ht="15.75">
      <c r="A135" s="35"/>
      <c r="B135" s="40"/>
      <c r="C135" s="45"/>
      <c r="D135" s="45"/>
      <c r="E135" s="46"/>
      <c r="F135" s="47"/>
      <c r="G135" s="47"/>
      <c r="H135" s="47"/>
    </row>
    <row r="136" spans="1:8" ht="15.75">
      <c r="A136" s="35" t="s">
        <v>45</v>
      </c>
      <c r="B136" s="274" t="s">
        <v>46</v>
      </c>
      <c r="C136" s="276"/>
      <c r="D136" s="276"/>
      <c r="E136" s="276"/>
      <c r="F136" s="276"/>
      <c r="G136" s="276"/>
      <c r="H136" s="276"/>
    </row>
    <row r="137" spans="2:9" ht="31.5" customHeight="1">
      <c r="B137" s="252" t="s">
        <v>248</v>
      </c>
      <c r="C137" s="252"/>
      <c r="D137" s="252"/>
      <c r="E137" s="252"/>
      <c r="F137" s="252"/>
      <c r="G137" s="252"/>
      <c r="H137" s="252"/>
      <c r="I137" s="252"/>
    </row>
    <row r="138" spans="1:8" ht="15.75">
      <c r="A138" s="35"/>
      <c r="B138" s="36"/>
      <c r="C138" s="50"/>
      <c r="D138" s="50"/>
      <c r="E138" s="50"/>
      <c r="F138" s="50"/>
      <c r="G138" s="50"/>
      <c r="H138" s="50"/>
    </row>
    <row r="139" spans="1:8" ht="15.75">
      <c r="A139" s="35"/>
      <c r="B139" s="36"/>
      <c r="C139" s="50"/>
      <c r="D139" s="50"/>
      <c r="E139" s="50"/>
      <c r="F139" s="50"/>
      <c r="G139" s="50"/>
      <c r="H139" s="50"/>
    </row>
    <row r="140" spans="1:8" ht="15.75">
      <c r="A140" s="35" t="s">
        <v>47</v>
      </c>
      <c r="B140" s="274" t="s">
        <v>48</v>
      </c>
      <c r="C140" s="274"/>
      <c r="D140" s="274"/>
      <c r="E140" s="274"/>
      <c r="F140" s="274"/>
      <c r="G140" s="274"/>
      <c r="H140" s="274"/>
    </row>
    <row r="141" spans="1:9" ht="27.75" customHeight="1">
      <c r="A141" s="39"/>
      <c r="B141" s="283" t="s">
        <v>249</v>
      </c>
      <c r="C141" s="283"/>
      <c r="D141" s="283"/>
      <c r="E141" s="283"/>
      <c r="F141" s="283"/>
      <c r="G141" s="283"/>
      <c r="H141" s="283"/>
      <c r="I141" s="283"/>
    </row>
    <row r="142" spans="1:8" ht="19.5" customHeight="1">
      <c r="A142" s="57"/>
      <c r="B142" s="48"/>
      <c r="C142" s="49"/>
      <c r="D142" s="49"/>
      <c r="E142" s="49"/>
      <c r="F142" s="49"/>
      <c r="G142" s="49"/>
      <c r="H142" s="49"/>
    </row>
    <row r="143" spans="1:8" ht="15.75">
      <c r="A143" s="35" t="s">
        <v>49</v>
      </c>
      <c r="B143" s="274" t="s">
        <v>91</v>
      </c>
      <c r="C143" s="274"/>
      <c r="D143" s="45"/>
      <c r="E143" s="139" t="s">
        <v>86</v>
      </c>
      <c r="F143" s="45"/>
      <c r="G143" s="139" t="s">
        <v>86</v>
      </c>
      <c r="H143" s="45"/>
    </row>
    <row r="144" spans="1:8" ht="12.75" customHeight="1">
      <c r="A144" s="35"/>
      <c r="B144" s="40"/>
      <c r="C144" s="45"/>
      <c r="D144" s="45"/>
      <c r="E144" s="140" t="s">
        <v>87</v>
      </c>
      <c r="F144" s="45"/>
      <c r="G144" s="140" t="s">
        <v>87</v>
      </c>
      <c r="H144" s="45"/>
    </row>
    <row r="145" spans="1:8" ht="15.75">
      <c r="A145" s="43"/>
      <c r="B145" s="40"/>
      <c r="C145" s="45"/>
      <c r="D145" s="45"/>
      <c r="E145" s="140" t="s">
        <v>88</v>
      </c>
      <c r="F145" s="45"/>
      <c r="G145" s="140" t="s">
        <v>89</v>
      </c>
      <c r="H145" s="45"/>
    </row>
    <row r="146" spans="1:8" ht="15.75">
      <c r="A146" s="35"/>
      <c r="B146" s="40"/>
      <c r="C146" s="45"/>
      <c r="D146" s="45"/>
      <c r="E146" s="141" t="s">
        <v>244</v>
      </c>
      <c r="F146" s="45"/>
      <c r="G146" s="141" t="s">
        <v>244</v>
      </c>
      <c r="H146" s="45"/>
    </row>
    <row r="147" spans="1:8" ht="15.75">
      <c r="A147" s="35" t="s">
        <v>82</v>
      </c>
      <c r="B147" s="74" t="s">
        <v>126</v>
      </c>
      <c r="C147" s="58"/>
      <c r="D147" s="58"/>
      <c r="E147" s="113"/>
      <c r="G147" s="113"/>
      <c r="H147" s="45"/>
    </row>
    <row r="148" spans="1:8" ht="16.5" thickBot="1">
      <c r="A148" s="35"/>
      <c r="B148" s="75" t="s">
        <v>84</v>
      </c>
      <c r="C148" s="75"/>
      <c r="D148" s="75"/>
      <c r="E148" s="142">
        <f>+PL!B34</f>
        <v>6978</v>
      </c>
      <c r="F148" s="143"/>
      <c r="G148" s="142">
        <f>+PL!D31</f>
        <v>6978</v>
      </c>
      <c r="H148" s="45"/>
    </row>
    <row r="149" spans="1:8" ht="16.5" thickTop="1">
      <c r="A149" s="35"/>
      <c r="H149" s="45"/>
    </row>
    <row r="150" spans="1:8" ht="32.25" customHeight="1">
      <c r="A150" s="35"/>
      <c r="B150" s="278" t="s">
        <v>144</v>
      </c>
      <c r="C150" s="278"/>
      <c r="D150" s="278"/>
      <c r="E150" s="45"/>
      <c r="F150" s="45"/>
      <c r="G150" s="45"/>
      <c r="H150" s="45"/>
    </row>
    <row r="151" spans="1:8" ht="15.75">
      <c r="A151" s="35"/>
      <c r="B151" s="76" t="s">
        <v>90</v>
      </c>
      <c r="C151" s="45"/>
      <c r="D151" s="45"/>
      <c r="E151" s="144">
        <v>138819</v>
      </c>
      <c r="F151" s="143"/>
      <c r="G151" s="145">
        <f>E151</f>
        <v>138819</v>
      </c>
      <c r="H151" s="45"/>
    </row>
    <row r="152" spans="1:8" ht="50.25" customHeight="1">
      <c r="A152" s="35"/>
      <c r="B152" s="244" t="s">
        <v>138</v>
      </c>
      <c r="C152" s="244"/>
      <c r="D152" s="244"/>
      <c r="E152" s="146">
        <v>0</v>
      </c>
      <c r="F152" s="143"/>
      <c r="G152" s="146">
        <f>E152</f>
        <v>0</v>
      </c>
      <c r="H152" s="45"/>
    </row>
    <row r="153" spans="1:8" ht="15.75">
      <c r="A153" s="35"/>
      <c r="B153" s="58"/>
      <c r="C153" s="45"/>
      <c r="D153" s="45"/>
      <c r="E153" s="147">
        <f>SUM(E151:E152)</f>
        <v>138819</v>
      </c>
      <c r="F153" s="143"/>
      <c r="G153" s="147">
        <f>SUM(G151:G152)</f>
        <v>138819</v>
      </c>
      <c r="H153" s="45"/>
    </row>
    <row r="154" spans="1:8" ht="15.75">
      <c r="A154" s="35"/>
      <c r="B154" s="58"/>
      <c r="C154" s="45"/>
      <c r="D154" s="45"/>
      <c r="E154" s="148"/>
      <c r="F154" s="143"/>
      <c r="G154" s="143"/>
      <c r="H154" s="45"/>
    </row>
    <row r="155" spans="1:8" ht="18.75" thickBot="1">
      <c r="A155" s="39"/>
      <c r="B155" s="75" t="s">
        <v>85</v>
      </c>
      <c r="C155" s="45"/>
      <c r="D155" s="45"/>
      <c r="E155" s="149">
        <f>(+E148/E153)*100</f>
        <v>5.026689430121237</v>
      </c>
      <c r="F155" s="150"/>
      <c r="G155" s="149">
        <f>(+G148/G153)*100</f>
        <v>5.026689430121237</v>
      </c>
      <c r="H155" s="45"/>
    </row>
    <row r="156" spans="1:8" ht="16.5" thickTop="1">
      <c r="A156" s="59"/>
      <c r="B156" s="40"/>
      <c r="C156" s="45"/>
      <c r="D156" s="45"/>
      <c r="E156" s="58"/>
      <c r="F156" s="45"/>
      <c r="G156" s="45"/>
      <c r="H156" s="45"/>
    </row>
    <row r="157" spans="1:8" ht="15.75">
      <c r="A157" s="59"/>
      <c r="B157" s="40"/>
      <c r="C157" s="45"/>
      <c r="D157" s="45"/>
      <c r="E157" s="58"/>
      <c r="F157" s="45"/>
      <c r="G157" s="45"/>
      <c r="H157" s="45"/>
    </row>
    <row r="158" spans="1:8" ht="19.5" customHeight="1">
      <c r="A158" s="35" t="s">
        <v>83</v>
      </c>
      <c r="B158" s="274" t="s">
        <v>127</v>
      </c>
      <c r="C158" s="274"/>
      <c r="D158" s="45"/>
      <c r="E158" s="58"/>
      <c r="F158" s="45"/>
      <c r="G158" s="45"/>
      <c r="H158" s="45"/>
    </row>
    <row r="159" spans="1:8" ht="33" customHeight="1">
      <c r="A159" s="59"/>
      <c r="B159" s="278" t="s">
        <v>145</v>
      </c>
      <c r="C159" s="278"/>
      <c r="D159" s="278"/>
      <c r="E159" s="45"/>
      <c r="F159" s="45"/>
      <c r="G159" s="45"/>
      <c r="H159" s="45"/>
    </row>
    <row r="160" spans="1:8" ht="15.75">
      <c r="A160" s="59"/>
      <c r="B160" s="76" t="s">
        <v>128</v>
      </c>
      <c r="C160" s="45"/>
      <c r="D160" s="45"/>
      <c r="E160" s="144">
        <f>E153</f>
        <v>138819</v>
      </c>
      <c r="F160" s="143"/>
      <c r="G160" s="144">
        <f>G153</f>
        <v>138819</v>
      </c>
      <c r="H160" s="45"/>
    </row>
    <row r="161" spans="1:8" ht="32.25" customHeight="1">
      <c r="A161" s="59"/>
      <c r="B161" s="244" t="s">
        <v>129</v>
      </c>
      <c r="C161" s="244"/>
      <c r="D161" s="244"/>
      <c r="E161" s="146">
        <v>0</v>
      </c>
      <c r="F161" s="143"/>
      <c r="G161" s="146">
        <f>E161</f>
        <v>0</v>
      </c>
      <c r="H161" s="45"/>
    </row>
    <row r="162" spans="1:8" ht="15.75">
      <c r="A162" s="59"/>
      <c r="B162" s="58"/>
      <c r="C162" s="45"/>
      <c r="D162" s="45"/>
      <c r="E162" s="147">
        <f>SUM(E160:E161)</f>
        <v>138819</v>
      </c>
      <c r="F162" s="143"/>
      <c r="G162" s="147">
        <f>SUM(G160:G161)</f>
        <v>138819</v>
      </c>
      <c r="H162" s="45"/>
    </row>
    <row r="163" spans="1:8" ht="15.75">
      <c r="A163" s="59"/>
      <c r="B163" s="58"/>
      <c r="C163" s="45"/>
      <c r="D163" s="45"/>
      <c r="E163" s="148"/>
      <c r="F163" s="143"/>
      <c r="G163" s="143"/>
      <c r="H163" s="45"/>
    </row>
    <row r="164" spans="1:8" ht="18.75" thickBot="1">
      <c r="A164" s="59"/>
      <c r="B164" s="75" t="s">
        <v>137</v>
      </c>
      <c r="C164" s="45"/>
      <c r="D164" s="45"/>
      <c r="E164" s="149">
        <f>(E148/E162)*100</f>
        <v>5.026689430121237</v>
      </c>
      <c r="F164" s="150"/>
      <c r="G164" s="149">
        <f>(G148/G162)*100</f>
        <v>5.026689430121237</v>
      </c>
      <c r="H164" s="45"/>
    </row>
    <row r="165" spans="1:8" ht="16.5" thickTop="1">
      <c r="A165" s="59"/>
      <c r="B165" s="40"/>
      <c r="C165" s="45"/>
      <c r="D165" s="45"/>
      <c r="E165" s="58"/>
      <c r="F165" s="45"/>
      <c r="G165" s="45"/>
      <c r="H165" s="45"/>
    </row>
    <row r="166" spans="1:8" ht="15.75">
      <c r="A166" s="59"/>
      <c r="B166" s="40"/>
      <c r="C166" s="45"/>
      <c r="D166" s="45"/>
      <c r="E166" s="58"/>
      <c r="F166" s="45"/>
      <c r="G166" s="45"/>
      <c r="H166" s="45"/>
    </row>
    <row r="167" spans="1:8" ht="15.75">
      <c r="A167" s="60" t="s">
        <v>181</v>
      </c>
      <c r="B167" s="274" t="s">
        <v>182</v>
      </c>
      <c r="C167" s="274"/>
      <c r="D167" s="274"/>
      <c r="E167" s="58"/>
      <c r="F167" s="45"/>
      <c r="G167" s="45"/>
      <c r="H167" s="45"/>
    </row>
    <row r="168" spans="1:8" ht="32.25" customHeight="1">
      <c r="A168" s="59"/>
      <c r="B168" s="288" t="s">
        <v>256</v>
      </c>
      <c r="C168" s="288"/>
      <c r="D168" s="288"/>
      <c r="E168" s="288"/>
      <c r="F168" s="288"/>
      <c r="G168" s="288"/>
      <c r="H168" s="288"/>
    </row>
    <row r="169" spans="1:8" ht="15.75">
      <c r="A169" s="59"/>
      <c r="B169" s="40"/>
      <c r="C169" s="45"/>
      <c r="D169" s="45"/>
      <c r="E169" s="58"/>
      <c r="F169" s="45"/>
      <c r="G169" s="45"/>
      <c r="H169" s="45"/>
    </row>
    <row r="170" spans="1:8" ht="15.75">
      <c r="A170" s="59"/>
      <c r="B170" s="40"/>
      <c r="C170" s="45"/>
      <c r="D170" s="45"/>
      <c r="E170" s="58"/>
      <c r="F170" s="45"/>
      <c r="G170" s="45"/>
      <c r="H170" s="45"/>
    </row>
    <row r="171" spans="1:8" ht="15.75">
      <c r="A171" s="59"/>
      <c r="B171" s="40"/>
      <c r="C171" s="45"/>
      <c r="D171" s="45"/>
      <c r="E171" s="58"/>
      <c r="F171" s="45"/>
      <c r="G171" s="45"/>
      <c r="H171" s="45"/>
    </row>
    <row r="172" spans="1:8" ht="15.75">
      <c r="A172" s="39"/>
      <c r="B172" s="275" t="s">
        <v>50</v>
      </c>
      <c r="C172" s="275"/>
      <c r="D172" s="275"/>
      <c r="E172" s="45"/>
      <c r="F172" s="45"/>
      <c r="G172" s="45"/>
      <c r="H172" s="45"/>
    </row>
    <row r="173" spans="1:8" ht="15.75">
      <c r="A173" s="39"/>
      <c r="B173" s="45"/>
      <c r="C173" s="45"/>
      <c r="D173" s="45"/>
      <c r="E173" s="45"/>
      <c r="F173" s="45"/>
      <c r="G173" s="45"/>
      <c r="H173" s="45"/>
    </row>
    <row r="174" spans="1:8" ht="15.75">
      <c r="A174" s="39"/>
      <c r="B174" s="151" t="s">
        <v>208</v>
      </c>
      <c r="C174" s="151"/>
      <c r="D174" s="151"/>
      <c r="E174" s="45"/>
      <c r="F174" s="45"/>
      <c r="G174" s="45"/>
      <c r="H174" s="45"/>
    </row>
    <row r="175" spans="1:8" ht="15.75">
      <c r="A175" s="39"/>
      <c r="B175" s="151" t="s">
        <v>209</v>
      </c>
      <c r="C175" s="151"/>
      <c r="D175" s="151"/>
      <c r="E175" s="45"/>
      <c r="F175" s="45"/>
      <c r="G175" s="45"/>
      <c r="H175" s="45"/>
    </row>
    <row r="176" spans="1:8" ht="15.75">
      <c r="A176" s="39"/>
      <c r="B176" s="151" t="s">
        <v>207</v>
      </c>
      <c r="C176" s="151"/>
      <c r="D176" s="151"/>
      <c r="E176" s="45"/>
      <c r="F176" s="45"/>
      <c r="G176" s="45"/>
      <c r="H176" s="45"/>
    </row>
    <row r="177" spans="1:8" ht="15.75">
      <c r="A177" s="39"/>
      <c r="B177" s="151" t="s">
        <v>51</v>
      </c>
      <c r="C177" s="151"/>
      <c r="D177" s="151"/>
      <c r="E177" s="45"/>
      <c r="F177" s="45"/>
      <c r="G177" s="45"/>
      <c r="H177" s="45"/>
    </row>
    <row r="178" spans="1:8" ht="15.75">
      <c r="A178" s="39"/>
      <c r="B178" s="287" t="s">
        <v>250</v>
      </c>
      <c r="C178" s="287"/>
      <c r="D178" s="287"/>
      <c r="E178" s="45"/>
      <c r="F178" s="45"/>
      <c r="G178" s="45"/>
      <c r="H178" s="45"/>
    </row>
    <row r="179" spans="1:8" ht="15.75">
      <c r="A179" s="40"/>
      <c r="B179" s="40"/>
      <c r="C179" s="45"/>
      <c r="D179" s="45"/>
      <c r="E179" s="45"/>
      <c r="F179" s="45"/>
      <c r="G179" s="45"/>
      <c r="H179" s="45"/>
    </row>
    <row r="180" spans="1:8" ht="15.75">
      <c r="A180" s="40"/>
      <c r="B180" s="40"/>
      <c r="C180" s="45"/>
      <c r="D180" s="45"/>
      <c r="E180" s="45"/>
      <c r="F180" s="45"/>
      <c r="G180" s="45"/>
      <c r="H180" s="45"/>
    </row>
    <row r="181" spans="1:8" ht="15.75">
      <c r="A181" s="40"/>
      <c r="B181" s="40"/>
      <c r="C181" s="45"/>
      <c r="D181" s="45"/>
      <c r="E181" s="45"/>
      <c r="F181" s="45"/>
      <c r="G181" s="45"/>
      <c r="H181" s="45"/>
    </row>
    <row r="182" spans="1:8" ht="15.75">
      <c r="A182" s="40"/>
      <c r="B182" s="40"/>
      <c r="C182" s="45"/>
      <c r="D182" s="45"/>
      <c r="E182" s="45"/>
      <c r="F182" s="45"/>
      <c r="G182" s="45"/>
      <c r="H182" s="45"/>
    </row>
    <row r="183" spans="1:8" ht="15.75">
      <c r="A183" s="40"/>
      <c r="B183" s="40"/>
      <c r="C183" s="45"/>
      <c r="D183" s="45"/>
      <c r="E183" s="45"/>
      <c r="F183" s="45"/>
      <c r="G183" s="45"/>
      <c r="H183" s="45"/>
    </row>
    <row r="184" spans="1:8" ht="15.75">
      <c r="A184" s="40"/>
      <c r="B184" s="40"/>
      <c r="C184" s="45"/>
      <c r="D184" s="45"/>
      <c r="E184" s="45"/>
      <c r="F184" s="45"/>
      <c r="G184" s="45"/>
      <c r="H184" s="45"/>
    </row>
    <row r="185" spans="1:8" ht="15.75">
      <c r="A185" s="40"/>
      <c r="B185" s="40"/>
      <c r="C185" s="45"/>
      <c r="D185" s="45"/>
      <c r="E185" s="45"/>
      <c r="F185" s="45"/>
      <c r="G185" s="45"/>
      <c r="H185" s="45"/>
    </row>
    <row r="186" spans="1:8" ht="15.75">
      <c r="A186" s="40"/>
      <c r="B186" s="40"/>
      <c r="C186" s="45"/>
      <c r="D186" s="45"/>
      <c r="E186" s="45"/>
      <c r="F186" s="45"/>
      <c r="G186" s="45"/>
      <c r="H186" s="45"/>
    </row>
    <row r="187" spans="1:8" ht="15.75">
      <c r="A187" s="40"/>
      <c r="B187" s="40"/>
      <c r="C187" s="45"/>
      <c r="D187" s="45"/>
      <c r="E187" s="45"/>
      <c r="F187" s="45"/>
      <c r="G187" s="45"/>
      <c r="H187" s="45"/>
    </row>
    <row r="188" spans="1:8" ht="15.75">
      <c r="A188" s="40"/>
      <c r="B188" s="40"/>
      <c r="C188" s="45"/>
      <c r="D188" s="45"/>
      <c r="E188" s="45"/>
      <c r="F188" s="45"/>
      <c r="G188" s="45"/>
      <c r="H188" s="45"/>
    </row>
    <row r="189" spans="1:8" ht="15.75">
      <c r="A189" s="40"/>
      <c r="B189" s="40"/>
      <c r="C189" s="45"/>
      <c r="D189" s="45"/>
      <c r="E189" s="45"/>
      <c r="F189" s="45"/>
      <c r="G189" s="45"/>
      <c r="H189" s="45"/>
    </row>
    <row r="190" spans="1:8" ht="15.75">
      <c r="A190" s="40"/>
      <c r="B190" s="40"/>
      <c r="C190" s="45"/>
      <c r="D190" s="45"/>
      <c r="E190" s="45"/>
      <c r="F190" s="45"/>
      <c r="G190" s="45"/>
      <c r="H190" s="45"/>
    </row>
    <row r="191" spans="1:8" ht="15.75">
      <c r="A191" s="40"/>
      <c r="B191" s="40"/>
      <c r="C191" s="45"/>
      <c r="D191" s="45"/>
      <c r="E191" s="45"/>
      <c r="F191" s="45"/>
      <c r="G191" s="45"/>
      <c r="H191" s="45"/>
    </row>
    <row r="192" spans="1:8" ht="15.75">
      <c r="A192" s="40"/>
      <c r="B192" s="40"/>
      <c r="C192" s="45"/>
      <c r="D192" s="45"/>
      <c r="E192" s="45"/>
      <c r="F192" s="45"/>
      <c r="G192" s="45"/>
      <c r="H192" s="45"/>
    </row>
    <row r="193" spans="1:8" ht="15.75">
      <c r="A193" s="40"/>
      <c r="B193" s="40"/>
      <c r="C193" s="45"/>
      <c r="D193" s="45"/>
      <c r="E193" s="45"/>
      <c r="F193" s="45"/>
      <c r="G193" s="45"/>
      <c r="H193" s="45"/>
    </row>
    <row r="194" spans="1:8" ht="15.75">
      <c r="A194" s="40"/>
      <c r="B194" s="40"/>
      <c r="C194" s="45"/>
      <c r="D194" s="45"/>
      <c r="E194" s="45"/>
      <c r="F194" s="45"/>
      <c r="G194" s="45"/>
      <c r="H194" s="45"/>
    </row>
    <row r="195" spans="1:8" ht="15.75">
      <c r="A195" s="40"/>
      <c r="B195" s="40"/>
      <c r="C195" s="45"/>
      <c r="D195" s="45"/>
      <c r="E195" s="45"/>
      <c r="F195" s="45"/>
      <c r="G195" s="45"/>
      <c r="H195" s="45"/>
    </row>
    <row r="196" spans="1:8" ht="15.75">
      <c r="A196" s="40"/>
      <c r="B196" s="40"/>
      <c r="C196" s="45"/>
      <c r="D196" s="45"/>
      <c r="E196" s="45"/>
      <c r="F196" s="45"/>
      <c r="G196" s="45"/>
      <c r="H196" s="45"/>
    </row>
    <row r="197" spans="1:8" ht="15.75">
      <c r="A197" s="40"/>
      <c r="B197" s="40"/>
      <c r="C197" s="45"/>
      <c r="D197" s="45"/>
      <c r="E197" s="45"/>
      <c r="F197" s="45"/>
      <c r="G197" s="45"/>
      <c r="H197" s="45"/>
    </row>
    <row r="198" spans="1:8" ht="15.75">
      <c r="A198" s="40"/>
      <c r="B198" s="40"/>
      <c r="C198" s="45"/>
      <c r="D198" s="45"/>
      <c r="E198" s="45"/>
      <c r="F198" s="45"/>
      <c r="G198" s="45"/>
      <c r="H198" s="45"/>
    </row>
    <row r="199" spans="1:8" ht="15.75">
      <c r="A199" s="40"/>
      <c r="B199" s="40"/>
      <c r="C199" s="45"/>
      <c r="D199" s="45"/>
      <c r="E199" s="45"/>
      <c r="F199" s="45"/>
      <c r="G199" s="45"/>
      <c r="H199" s="45"/>
    </row>
    <row r="200" spans="1:8" ht="15.75">
      <c r="A200" s="40"/>
      <c r="B200" s="40"/>
      <c r="C200" s="45"/>
      <c r="D200" s="45"/>
      <c r="E200" s="45"/>
      <c r="F200" s="45"/>
      <c r="G200" s="45"/>
      <c r="H200" s="45"/>
    </row>
    <row r="201" spans="1:8" ht="15.75">
      <c r="A201" s="40"/>
      <c r="B201" s="40"/>
      <c r="C201" s="45"/>
      <c r="D201" s="45"/>
      <c r="E201" s="45"/>
      <c r="F201" s="45"/>
      <c r="G201" s="45"/>
      <c r="H201" s="45"/>
    </row>
    <row r="202" spans="1:8" ht="15.75">
      <c r="A202" s="40"/>
      <c r="B202" s="40"/>
      <c r="C202" s="45"/>
      <c r="D202" s="45"/>
      <c r="E202" s="45"/>
      <c r="F202" s="45"/>
      <c r="G202" s="45"/>
      <c r="H202" s="45"/>
    </row>
    <row r="203" spans="1:8" ht="15.75">
      <c r="A203" s="40"/>
      <c r="B203" s="40"/>
      <c r="C203" s="45"/>
      <c r="D203" s="45"/>
      <c r="E203" s="45"/>
      <c r="F203" s="45"/>
      <c r="G203" s="45"/>
      <c r="H203" s="45"/>
    </row>
    <row r="204" spans="1:8" ht="15.75">
      <c r="A204" s="40"/>
      <c r="B204" s="40"/>
      <c r="C204" s="45"/>
      <c r="D204" s="45"/>
      <c r="E204" s="45"/>
      <c r="F204" s="45"/>
      <c r="G204" s="45"/>
      <c r="H204" s="45"/>
    </row>
    <row r="205" spans="1:8" ht="15.75">
      <c r="A205" s="40"/>
      <c r="B205" s="40"/>
      <c r="C205" s="45"/>
      <c r="D205" s="45"/>
      <c r="E205" s="45"/>
      <c r="F205" s="45"/>
      <c r="G205" s="45"/>
      <c r="H205" s="45"/>
    </row>
    <row r="206" spans="1:8" ht="15.75">
      <c r="A206" s="40"/>
      <c r="B206" s="40"/>
      <c r="C206" s="45"/>
      <c r="D206" s="45"/>
      <c r="E206" s="45"/>
      <c r="F206" s="45"/>
      <c r="G206" s="45"/>
      <c r="H206" s="45"/>
    </row>
    <row r="207" spans="1:8" ht="15.75">
      <c r="A207" s="40"/>
      <c r="B207" s="40"/>
      <c r="C207" s="45"/>
      <c r="D207" s="45"/>
      <c r="E207" s="45"/>
      <c r="F207" s="45"/>
      <c r="G207" s="45"/>
      <c r="H207" s="45"/>
    </row>
    <row r="208" spans="1:8" ht="15.75">
      <c r="A208" s="40"/>
      <c r="B208" s="40"/>
      <c r="C208" s="45"/>
      <c r="D208" s="45"/>
      <c r="E208" s="45"/>
      <c r="F208" s="45"/>
      <c r="G208" s="45"/>
      <c r="H208" s="45"/>
    </row>
    <row r="209" spans="1:8" ht="15.75">
      <c r="A209" s="40"/>
      <c r="B209" s="40"/>
      <c r="C209" s="45"/>
      <c r="D209" s="45"/>
      <c r="E209" s="45"/>
      <c r="F209" s="45"/>
      <c r="G209" s="45"/>
      <c r="H209" s="45"/>
    </row>
    <row r="210" spans="1:8" ht="15.75">
      <c r="A210" s="40"/>
      <c r="B210" s="40"/>
      <c r="C210" s="45"/>
      <c r="D210" s="45"/>
      <c r="E210" s="45"/>
      <c r="F210" s="45"/>
      <c r="G210" s="45"/>
      <c r="H210" s="45"/>
    </row>
    <row r="211" spans="1:8" ht="15.75">
      <c r="A211" s="40"/>
      <c r="B211" s="40"/>
      <c r="C211" s="45"/>
      <c r="D211" s="45"/>
      <c r="E211" s="45"/>
      <c r="F211" s="45"/>
      <c r="G211" s="45"/>
      <c r="H211" s="45"/>
    </row>
    <row r="212" spans="1:8" ht="15.75">
      <c r="A212" s="40"/>
      <c r="B212" s="40"/>
      <c r="C212" s="45"/>
      <c r="D212" s="45"/>
      <c r="E212" s="45"/>
      <c r="F212" s="45"/>
      <c r="G212" s="45"/>
      <c r="H212" s="45"/>
    </row>
    <row r="213" spans="1:8" ht="15.75">
      <c r="A213" s="40"/>
      <c r="B213" s="40"/>
      <c r="C213" s="45"/>
      <c r="D213" s="45"/>
      <c r="E213" s="45"/>
      <c r="F213" s="45"/>
      <c r="G213" s="45"/>
      <c r="H213" s="45"/>
    </row>
    <row r="214" spans="1:8" ht="15.75">
      <c r="A214" s="40"/>
      <c r="B214" s="40"/>
      <c r="C214" s="45"/>
      <c r="D214" s="45"/>
      <c r="E214" s="45"/>
      <c r="F214" s="45"/>
      <c r="G214" s="45"/>
      <c r="H214" s="45"/>
    </row>
    <row r="215" spans="1:8" ht="15.75">
      <c r="A215" s="40"/>
      <c r="B215" s="40"/>
      <c r="C215" s="45"/>
      <c r="D215" s="45"/>
      <c r="E215" s="45"/>
      <c r="F215" s="45"/>
      <c r="G215" s="45"/>
      <c r="H215" s="45"/>
    </row>
    <row r="216" spans="1:8" ht="15.75">
      <c r="A216" s="40"/>
      <c r="B216" s="40"/>
      <c r="C216" s="45"/>
      <c r="D216" s="45"/>
      <c r="E216" s="45"/>
      <c r="F216" s="45"/>
      <c r="G216" s="45"/>
      <c r="H216" s="45"/>
    </row>
    <row r="217" spans="1:8" ht="15.75">
      <c r="A217" s="40"/>
      <c r="B217" s="40"/>
      <c r="C217" s="45"/>
      <c r="D217" s="45"/>
      <c r="E217" s="45"/>
      <c r="F217" s="45"/>
      <c r="G217" s="45"/>
      <c r="H217" s="45"/>
    </row>
    <row r="218" spans="1:8" ht="15.75">
      <c r="A218" s="40"/>
      <c r="B218" s="40"/>
      <c r="C218" s="45"/>
      <c r="D218" s="45"/>
      <c r="E218" s="45"/>
      <c r="F218" s="45"/>
      <c r="G218" s="45"/>
      <c r="H218" s="45"/>
    </row>
    <row r="219" spans="1:8" ht="15.75">
      <c r="A219" s="40"/>
      <c r="B219" s="40"/>
      <c r="C219" s="45"/>
      <c r="D219" s="45"/>
      <c r="E219" s="45"/>
      <c r="F219" s="45"/>
      <c r="G219" s="45"/>
      <c r="H219" s="45"/>
    </row>
    <row r="220" spans="1:8" ht="15.75">
      <c r="A220" s="40"/>
      <c r="B220" s="40"/>
      <c r="C220" s="45"/>
      <c r="D220" s="45"/>
      <c r="E220" s="45"/>
      <c r="F220" s="45"/>
      <c r="G220" s="45"/>
      <c r="H220" s="45"/>
    </row>
    <row r="221" spans="1:8" ht="15.75">
      <c r="A221" s="40"/>
      <c r="B221" s="40"/>
      <c r="C221" s="45"/>
      <c r="D221" s="45"/>
      <c r="E221" s="45"/>
      <c r="F221" s="45"/>
      <c r="G221" s="45"/>
      <c r="H221" s="45"/>
    </row>
    <row r="222" spans="1:8" ht="15.75">
      <c r="A222" s="40"/>
      <c r="B222" s="40"/>
      <c r="C222" s="45"/>
      <c r="D222" s="45"/>
      <c r="E222" s="45"/>
      <c r="F222" s="45"/>
      <c r="G222" s="45"/>
      <c r="H222" s="45"/>
    </row>
    <row r="223" spans="1:8" ht="15.75">
      <c r="A223" s="40"/>
      <c r="B223" s="40"/>
      <c r="C223" s="45"/>
      <c r="D223" s="45"/>
      <c r="E223" s="45"/>
      <c r="F223" s="45"/>
      <c r="G223" s="45"/>
      <c r="H223" s="45"/>
    </row>
    <row r="224" spans="1:8" ht="15.75">
      <c r="A224" s="40"/>
      <c r="B224" s="40"/>
      <c r="C224" s="45"/>
      <c r="D224" s="45"/>
      <c r="E224" s="45"/>
      <c r="F224" s="45"/>
      <c r="G224" s="45"/>
      <c r="H224" s="45"/>
    </row>
    <row r="225" spans="1:8" ht="15.75">
      <c r="A225" s="40"/>
      <c r="B225" s="40"/>
      <c r="C225" s="45"/>
      <c r="D225" s="45"/>
      <c r="E225" s="45"/>
      <c r="F225" s="45"/>
      <c r="G225" s="45"/>
      <c r="H225" s="45"/>
    </row>
    <row r="226" spans="1:8" ht="15.75">
      <c r="A226" s="40"/>
      <c r="B226" s="40"/>
      <c r="C226" s="45"/>
      <c r="D226" s="45"/>
      <c r="E226" s="45"/>
      <c r="F226" s="45"/>
      <c r="G226" s="45"/>
      <c r="H226" s="45"/>
    </row>
    <row r="227" spans="1:8" ht="15.75">
      <c r="A227" s="40"/>
      <c r="B227" s="40"/>
      <c r="C227" s="45"/>
      <c r="D227" s="45"/>
      <c r="E227" s="45"/>
      <c r="F227" s="45"/>
      <c r="G227" s="45"/>
      <c r="H227" s="45"/>
    </row>
    <row r="228" spans="1:8" ht="15.75">
      <c r="A228" s="40"/>
      <c r="B228" s="40"/>
      <c r="C228" s="45"/>
      <c r="D228" s="45"/>
      <c r="E228" s="45"/>
      <c r="F228" s="45"/>
      <c r="G228" s="45"/>
      <c r="H228" s="45"/>
    </row>
    <row r="229" spans="1:8" ht="15.75">
      <c r="A229" s="40"/>
      <c r="B229" s="40"/>
      <c r="C229" s="45"/>
      <c r="D229" s="45"/>
      <c r="E229" s="45"/>
      <c r="F229" s="45"/>
      <c r="G229" s="45"/>
      <c r="H229" s="45"/>
    </row>
    <row r="230" spans="1:8" ht="15.75">
      <c r="A230" s="40"/>
      <c r="B230" s="40"/>
      <c r="C230" s="45"/>
      <c r="D230" s="45"/>
      <c r="E230" s="45"/>
      <c r="F230" s="45"/>
      <c r="G230" s="45"/>
      <c r="H230" s="45"/>
    </row>
    <row r="231" spans="1:8" ht="15.75">
      <c r="A231" s="40"/>
      <c r="B231" s="40"/>
      <c r="C231" s="45"/>
      <c r="D231" s="45"/>
      <c r="E231" s="45"/>
      <c r="F231" s="45"/>
      <c r="G231" s="45"/>
      <c r="H231" s="45"/>
    </row>
    <row r="232" spans="1:8" ht="15.75">
      <c r="A232" s="40"/>
      <c r="B232" s="40"/>
      <c r="C232" s="45"/>
      <c r="D232" s="45"/>
      <c r="E232" s="45"/>
      <c r="F232" s="45"/>
      <c r="G232" s="45"/>
      <c r="H232" s="45"/>
    </row>
    <row r="233" spans="1:8" ht="15.75">
      <c r="A233" s="40"/>
      <c r="B233" s="40"/>
      <c r="C233" s="45"/>
      <c r="D233" s="45"/>
      <c r="E233" s="45"/>
      <c r="F233" s="45"/>
      <c r="G233" s="45"/>
      <c r="H233" s="45"/>
    </row>
    <row r="234" spans="1:8" ht="15.75">
      <c r="A234" s="40"/>
      <c r="B234" s="40"/>
      <c r="C234" s="45"/>
      <c r="D234" s="45"/>
      <c r="E234" s="45"/>
      <c r="F234" s="45"/>
      <c r="G234" s="45"/>
      <c r="H234" s="45"/>
    </row>
    <row r="235" spans="1:8" ht="15.75">
      <c r="A235" s="40"/>
      <c r="B235" s="40"/>
      <c r="C235" s="45"/>
      <c r="D235" s="45"/>
      <c r="E235" s="45"/>
      <c r="F235" s="45"/>
      <c r="G235" s="45"/>
      <c r="H235" s="45"/>
    </row>
    <row r="236" spans="1:8" ht="15.75">
      <c r="A236" s="40"/>
      <c r="B236" s="40"/>
      <c r="C236" s="45"/>
      <c r="D236" s="45"/>
      <c r="E236" s="45"/>
      <c r="F236" s="45"/>
      <c r="G236" s="45"/>
      <c r="H236" s="45"/>
    </row>
    <row r="237" spans="1:8" ht="15.75">
      <c r="A237" s="40"/>
      <c r="B237" s="40"/>
      <c r="C237" s="45"/>
      <c r="D237" s="45"/>
      <c r="E237" s="45"/>
      <c r="F237" s="45"/>
      <c r="G237" s="45"/>
      <c r="H237" s="45"/>
    </row>
    <row r="238" spans="1:8" ht="15.75">
      <c r="A238" s="40"/>
      <c r="B238" s="40"/>
      <c r="C238" s="45"/>
      <c r="D238" s="45"/>
      <c r="E238" s="45"/>
      <c r="F238" s="45"/>
      <c r="G238" s="45"/>
      <c r="H238" s="45"/>
    </row>
    <row r="239" spans="1:8" ht="15.75">
      <c r="A239" s="40"/>
      <c r="B239" s="40"/>
      <c r="C239" s="45"/>
      <c r="D239" s="45"/>
      <c r="E239" s="45"/>
      <c r="F239" s="45"/>
      <c r="G239" s="45"/>
      <c r="H239" s="45"/>
    </row>
    <row r="240" spans="1:8" ht="15.75">
      <c r="A240" s="40"/>
      <c r="B240" s="40"/>
      <c r="C240" s="45"/>
      <c r="D240" s="45"/>
      <c r="E240" s="45"/>
      <c r="F240" s="45"/>
      <c r="G240" s="45"/>
      <c r="H240" s="45"/>
    </row>
    <row r="241" spans="1:8" ht="15.75">
      <c r="A241" s="40"/>
      <c r="B241" s="40"/>
      <c r="C241" s="45"/>
      <c r="D241" s="45"/>
      <c r="E241" s="45"/>
      <c r="F241" s="45"/>
      <c r="G241" s="45"/>
      <c r="H241" s="45"/>
    </row>
    <row r="242" spans="1:8" ht="15.75">
      <c r="A242" s="40"/>
      <c r="B242" s="40"/>
      <c r="C242" s="45"/>
      <c r="D242" s="45"/>
      <c r="E242" s="45"/>
      <c r="F242" s="45"/>
      <c r="G242" s="45"/>
      <c r="H242" s="45"/>
    </row>
    <row r="243" spans="1:8" ht="15.75">
      <c r="A243" s="40"/>
      <c r="B243" s="40"/>
      <c r="C243" s="45"/>
      <c r="D243" s="45"/>
      <c r="E243" s="45"/>
      <c r="F243" s="45"/>
      <c r="G243" s="45"/>
      <c r="H243" s="45"/>
    </row>
    <row r="244" spans="1:5" ht="15.75">
      <c r="A244" s="40"/>
      <c r="B244" s="40"/>
      <c r="C244" s="45"/>
      <c r="D244" s="45"/>
      <c r="E244" s="45"/>
    </row>
    <row r="245" spans="2:5" ht="15.75">
      <c r="B245" s="40"/>
      <c r="C245" s="45"/>
      <c r="D245" s="45"/>
      <c r="E245" s="45"/>
    </row>
    <row r="246" spans="2:5" ht="15.75">
      <c r="B246" s="40"/>
      <c r="C246" s="45"/>
      <c r="D246" s="45"/>
      <c r="E246" s="45"/>
    </row>
    <row r="247" spans="2:5" ht="15.75">
      <c r="B247" s="40"/>
      <c r="C247" s="45"/>
      <c r="D247" s="45"/>
      <c r="E247" s="45"/>
    </row>
    <row r="248" ht="15.75">
      <c r="E248" s="45"/>
    </row>
    <row r="249" ht="15.75">
      <c r="E249" s="45"/>
    </row>
    <row r="250" ht="15.75">
      <c r="E250" s="45"/>
    </row>
    <row r="251" ht="15.75">
      <c r="E251" s="45"/>
    </row>
  </sheetData>
  <mergeCells count="87">
    <mergeCell ref="B57:H57"/>
    <mergeCell ref="C87:D87"/>
    <mergeCell ref="G87:H88"/>
    <mergeCell ref="B71:E71"/>
    <mergeCell ref="B60:D60"/>
    <mergeCell ref="B65:E65"/>
    <mergeCell ref="C75:D75"/>
    <mergeCell ref="B95:H95"/>
    <mergeCell ref="B84:I84"/>
    <mergeCell ref="C88:D88"/>
    <mergeCell ref="B74:E74"/>
    <mergeCell ref="C89:D89"/>
    <mergeCell ref="B77:E77"/>
    <mergeCell ref="B83:H83"/>
    <mergeCell ref="B20:I20"/>
    <mergeCell ref="B46:I46"/>
    <mergeCell ref="B50:I50"/>
    <mergeCell ref="B54:I54"/>
    <mergeCell ref="B45:H45"/>
    <mergeCell ref="B39:H39"/>
    <mergeCell ref="B42:H42"/>
    <mergeCell ref="B28:I28"/>
    <mergeCell ref="B23:H23"/>
    <mergeCell ref="B24:H24"/>
    <mergeCell ref="B178:D178"/>
    <mergeCell ref="B159:D159"/>
    <mergeCell ref="B161:D161"/>
    <mergeCell ref="B172:D172"/>
    <mergeCell ref="B167:D167"/>
    <mergeCell ref="B168:H168"/>
    <mergeCell ref="B158:C158"/>
    <mergeCell ref="B86:H86"/>
    <mergeCell ref="C118:H118"/>
    <mergeCell ref="B143:C143"/>
    <mergeCell ref="C91:D91"/>
    <mergeCell ref="B132:H132"/>
    <mergeCell ref="B110:C110"/>
    <mergeCell ref="B105:D105"/>
    <mergeCell ref="B96:H96"/>
    <mergeCell ref="B100:H100"/>
    <mergeCell ref="B103:H103"/>
    <mergeCell ref="B99:H99"/>
    <mergeCell ref="B152:D152"/>
    <mergeCell ref="C92:D92"/>
    <mergeCell ref="B112:D112"/>
    <mergeCell ref="B93:I93"/>
    <mergeCell ref="B140:H140"/>
    <mergeCell ref="B136:H136"/>
    <mergeCell ref="B125:H125"/>
    <mergeCell ref="B133:I133"/>
    <mergeCell ref="B137:I137"/>
    <mergeCell ref="B128:H128"/>
    <mergeCell ref="B27:H27"/>
    <mergeCell ref="B31:H31"/>
    <mergeCell ref="B109:D109"/>
    <mergeCell ref="B111:C111"/>
    <mergeCell ref="B53:H53"/>
    <mergeCell ref="B68:E68"/>
    <mergeCell ref="B61:H61"/>
    <mergeCell ref="C90:D90"/>
    <mergeCell ref="B14:I14"/>
    <mergeCell ref="B16:I16"/>
    <mergeCell ref="B13:H13"/>
    <mergeCell ref="A8:I8"/>
    <mergeCell ref="A9:I9"/>
    <mergeCell ref="A10:I10"/>
    <mergeCell ref="A11:I11"/>
    <mergeCell ref="C12:H12"/>
    <mergeCell ref="B15:H15"/>
    <mergeCell ref="B19:E19"/>
    <mergeCell ref="B150:D150"/>
    <mergeCell ref="B116:H116"/>
    <mergeCell ref="B113:H113"/>
    <mergeCell ref="B129:H129"/>
    <mergeCell ref="B124:I124"/>
    <mergeCell ref="B120:H120"/>
    <mergeCell ref="B121:H121"/>
    <mergeCell ref="B141:I141"/>
    <mergeCell ref="B117:I117"/>
    <mergeCell ref="B56:H56"/>
    <mergeCell ref="B32:H32"/>
    <mergeCell ref="C33:H33"/>
    <mergeCell ref="B49:H49"/>
    <mergeCell ref="B36:I36"/>
    <mergeCell ref="B40:I40"/>
    <mergeCell ref="B43:I43"/>
    <mergeCell ref="B35:H35"/>
  </mergeCells>
  <printOptions/>
  <pageMargins left="0.63" right="0.37" top="0.77" bottom="0.76" header="0.35" footer="0.5118110236220472"/>
  <pageSetup fitToHeight="4" horizontalDpi="600" verticalDpi="600" orientation="portrait" scale="72" r:id="rId2"/>
  <headerFooter alignWithMargins="0">
    <oddFooter>&amp;CPage &amp;P of &amp;N</oddFooter>
  </headerFooter>
  <rowBreaks count="1" manualBreakCount="1">
    <brk id="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2009-05-20T06:51:59Z</cp:lastPrinted>
  <dcterms:created xsi:type="dcterms:W3CDTF">2002-11-14T19:07:56Z</dcterms:created>
  <dcterms:modified xsi:type="dcterms:W3CDTF">2009-05-20T06:52:49Z</dcterms:modified>
  <cp:category/>
  <cp:version/>
  <cp:contentType/>
  <cp:contentStatus/>
</cp:coreProperties>
</file>